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OE.jlc.lex\INDICATORS\1_air\ambient air toxics\data\Web Posting Files\"/>
    </mc:Choice>
  </mc:AlternateContent>
  <bookViews>
    <workbookView xWindow="0" yWindow="0" windowWidth="20490" windowHeight="7155"/>
  </bookViews>
  <sheets>
    <sheet name="Readme" sheetId="5" r:id="rId1"/>
    <sheet name="Cr VI LC" sheetId="4" r:id="rId2"/>
    <sheet name="Supplemental Data" sheetId="6" r:id="rId3"/>
    <sheet name="Supplemental Data Dictionary" sheetId="7" r:id="rId4"/>
  </sheets>
  <definedNames>
    <definedName name="_xlnm._FilterDatabase" localSheetId="2" hidden="1">'Supplemental Data'!$A$1:$S$112</definedName>
    <definedName name="k03_Final_trends___final_ann_avg_Crosstab">'Cr VI LC'!$A$1:$C$648</definedName>
  </definedNames>
  <calcPr calcId="152511"/>
</workbook>
</file>

<file path=xl/calcChain.xml><?xml version="1.0" encoding="utf-8"?>
<calcChain xmlns="http://schemas.openxmlformats.org/spreadsheetml/2006/main">
  <c r="C7" i="5" l="1"/>
  <c r="H15" i="4"/>
  <c r="G2" i="4"/>
  <c r="R3" i="4" s="1"/>
  <c r="U7" i="4"/>
  <c r="Z7" i="4"/>
  <c r="Y7" i="4"/>
  <c r="X7" i="4"/>
  <c r="W7" i="4"/>
  <c r="V7" i="4"/>
  <c r="T7" i="4"/>
  <c r="Z5" i="4"/>
  <c r="Y5" i="4"/>
  <c r="X5" i="4"/>
  <c r="W5" i="4"/>
  <c r="V5" i="4"/>
  <c r="T5" i="4"/>
  <c r="Z4" i="4"/>
  <c r="Y4" i="4"/>
  <c r="X4" i="4"/>
  <c r="W4" i="4"/>
  <c r="V4" i="4"/>
  <c r="U4" i="4"/>
  <c r="T4" i="4"/>
  <c r="Z3" i="4"/>
  <c r="Y3" i="4"/>
  <c r="Q32" i="4" s="1"/>
  <c r="X3" i="4"/>
  <c r="W3" i="4"/>
  <c r="V3" i="4"/>
  <c r="U3" i="4"/>
  <c r="T3" i="4"/>
  <c r="Z2" i="4"/>
  <c r="Y2" i="4"/>
  <c r="X2" i="4"/>
  <c r="W2" i="4"/>
  <c r="V2" i="4"/>
  <c r="T2" i="4"/>
  <c r="R4" i="4" l="1"/>
  <c r="S7" i="4"/>
  <c r="U5" i="4"/>
  <c r="U6" i="4" s="1"/>
  <c r="U2" i="4"/>
  <c r="S2" i="4"/>
  <c r="S3" i="4"/>
  <c r="S4" i="4"/>
  <c r="S5" i="4"/>
  <c r="R2" i="4"/>
  <c r="R7" i="4"/>
  <c r="R5" i="4"/>
  <c r="Z6" i="4"/>
  <c r="V6" i="4"/>
  <c r="Y6" i="4"/>
  <c r="T6" i="4"/>
  <c r="X6" i="4"/>
  <c r="W6" i="4"/>
  <c r="S6" i="4" l="1"/>
  <c r="R6" i="4"/>
</calcChain>
</file>

<file path=xl/sharedStrings.xml><?xml version="1.0" encoding="utf-8"?>
<sst xmlns="http://schemas.openxmlformats.org/spreadsheetml/2006/main" count="1189" uniqueCount="129">
  <si>
    <t>2005</t>
  </si>
  <si>
    <t>2006</t>
  </si>
  <si>
    <t>2007</t>
  </si>
  <si>
    <t>2008</t>
  </si>
  <si>
    <t>2009</t>
  </si>
  <si>
    <t>2010</t>
  </si>
  <si>
    <t>040139997</t>
  </si>
  <si>
    <t>080770017</t>
  </si>
  <si>
    <t>110010043</t>
  </si>
  <si>
    <t>120573002</t>
  </si>
  <si>
    <t>170314201</t>
  </si>
  <si>
    <t>250250042</t>
  </si>
  <si>
    <t>261630033</t>
  </si>
  <si>
    <t>295100085</t>
  </si>
  <si>
    <t>410610119</t>
  </si>
  <si>
    <t>440070022</t>
  </si>
  <si>
    <t>450250001</t>
  </si>
  <si>
    <t>490110004</t>
  </si>
  <si>
    <t>500070007</t>
  </si>
  <si>
    <t>530330080</t>
  </si>
  <si>
    <t>Year</t>
  </si>
  <si>
    <t>Median</t>
  </si>
  <si>
    <t>Average</t>
  </si>
  <si>
    <t>10th Percentile</t>
  </si>
  <si>
    <t>90th Percentile</t>
  </si>
  <si>
    <t>Dif btw Ptiles</t>
  </si>
  <si>
    <t>Pollutant name</t>
  </si>
  <si>
    <t>Total trend sites</t>
  </si>
  <si>
    <t>Data processing steps:</t>
  </si>
  <si>
    <t>Used 75% data completeness in data aggregation for subdaily samples (if available).</t>
  </si>
  <si>
    <t xml:space="preserve">Used 75% data completeness in data aggregation of daily averages/samples for annual averages.  </t>
  </si>
  <si>
    <t>Missing end-year was filled using the annual average of the adjacent year. Other missing years were filled using the average of the annual averages of the two adjacent years.</t>
  </si>
  <si>
    <t>2011</t>
  </si>
  <si>
    <t>2012</t>
  </si>
  <si>
    <t>2013</t>
  </si>
  <si>
    <t>AQS_PARAMETER_NAME</t>
  </si>
  <si>
    <t>AQS_PARAMETER_CODE_FINAL</t>
  </si>
  <si>
    <t>AMA_SITE_CODE</t>
  </si>
  <si>
    <t>Chromium VI (LC)</t>
  </si>
  <si>
    <t>14115</t>
  </si>
  <si>
    <t>Chromium VI LC</t>
  </si>
  <si>
    <t>2005-2012 Air Toxics Indicator</t>
  </si>
  <si>
    <t>2012 reporting sites</t>
  </si>
  <si>
    <t>Used 75% completeness across the 2005-2012 trend period (i.e., six valid annual averages).</t>
  </si>
  <si>
    <t>CITY</t>
  </si>
  <si>
    <t>STATE</t>
  </si>
  <si>
    <t>LOCATION_TYPE</t>
  </si>
  <si>
    <t>Phoenix</t>
  </si>
  <si>
    <t>AZ</t>
  </si>
  <si>
    <t>URBAN AND CENTER CITY</t>
  </si>
  <si>
    <t>Grand Junction</t>
  </si>
  <si>
    <t>CO</t>
  </si>
  <si>
    <t>Washington</t>
  </si>
  <si>
    <t>DC</t>
  </si>
  <si>
    <t>Plant City</t>
  </si>
  <si>
    <t>FL</t>
  </si>
  <si>
    <t>RURAL</t>
  </si>
  <si>
    <t>SUBURBAN</t>
  </si>
  <si>
    <t>Northbrook</t>
  </si>
  <si>
    <t>IL</t>
  </si>
  <si>
    <t>Boston</t>
  </si>
  <si>
    <t>MA</t>
  </si>
  <si>
    <t>Dearborn</t>
  </si>
  <si>
    <t>MI</t>
  </si>
  <si>
    <t>SAINT LOUIS</t>
  </si>
  <si>
    <t>MO</t>
  </si>
  <si>
    <t>La Grande</t>
  </si>
  <si>
    <t>OR</t>
  </si>
  <si>
    <t>Providence</t>
  </si>
  <si>
    <t>RI</t>
  </si>
  <si>
    <t>MCBEE</t>
  </si>
  <si>
    <t>SC</t>
  </si>
  <si>
    <t>Bountiful</t>
  </si>
  <si>
    <t>UT</t>
  </si>
  <si>
    <t>Underhill</t>
  </si>
  <si>
    <t>VT</t>
  </si>
  <si>
    <t>Seattle</t>
  </si>
  <si>
    <t>WA</t>
  </si>
  <si>
    <t>YEAR</t>
  </si>
  <si>
    <t>AQS_POC</t>
  </si>
  <si>
    <t>PROGRAM</t>
  </si>
  <si>
    <t>START_DATE</t>
  </si>
  <si>
    <t>END_DATE</t>
  </si>
  <si>
    <t>AQS_SAMPLING_FREQUENCY</t>
  </si>
  <si>
    <t>COUNT_RECORDS</t>
  </si>
  <si>
    <t>COUNT_CONCENTRATIONS</t>
  </si>
  <si>
    <t>SAMPLE_VALUE_STD_LC</t>
  </si>
  <si>
    <t>METHOD_CODE</t>
  </si>
  <si>
    <t>AVG_MDL_STD</t>
  </si>
  <si>
    <t>MIN_MDL_STD</t>
  </si>
  <si>
    <t>MAX_MDL_STD</t>
  </si>
  <si>
    <t>AQS_SAMPLE_DURATION</t>
  </si>
  <si>
    <t>COUNT_NON_DETECTS</t>
  </si>
  <si>
    <t>COUNT_BELOW_MDL</t>
  </si>
  <si>
    <t>6</t>
  </si>
  <si>
    <t>NATTS: UATMP</t>
  </si>
  <si>
    <t>920</t>
  </si>
  <si>
    <t>7</t>
  </si>
  <si>
    <t>921</t>
  </si>
  <si>
    <t>1</t>
  </si>
  <si>
    <t>NATTS: NON-UATMP</t>
  </si>
  <si>
    <t>Data Field</t>
  </si>
  <si>
    <t>Data Description</t>
  </si>
  <si>
    <t>Final AQS Pollutant Code for analysis</t>
  </si>
  <si>
    <t>Final AQS Pollutant Name for analysis</t>
  </si>
  <si>
    <t>Ambient Monitoring Archive (AMA) Site Code</t>
  </si>
  <si>
    <t>Year of sampling date</t>
  </si>
  <si>
    <t>Parameter Occurrence Code (POC)</t>
  </si>
  <si>
    <t>Identifies Monitoring Program, if available</t>
  </si>
  <si>
    <t>Start Date for the sample year</t>
  </si>
  <si>
    <t>End Date for the sample year</t>
  </si>
  <si>
    <t>Count of non-detects within the site-POC-pollutant-year</t>
  </si>
  <si>
    <t>Count of below MDL concentrations within the site-POC-pollutant-year</t>
  </si>
  <si>
    <t>AQS Collection Frequency Code (1 = every day; 3 = every 3 days; 6 = every six days; 7 = every 12 days; 9 = random; 10 = every 24th day; 11 = every 30th day; 12 = every 7th day)</t>
  </si>
  <si>
    <t>AQS Sample Duration Code (1 = hourly; 7 = Daily; B = 3-hour)</t>
  </si>
  <si>
    <t>Count of data records (i.e., number of scheduled samples) for the site-POC-pollutant-year</t>
  </si>
  <si>
    <t>Count of concentration records (i.e., number of valid sampling results) for the site-POC-pollutant-year</t>
  </si>
  <si>
    <r>
      <t>Annual average concentration (µg/m</t>
    </r>
    <r>
      <rPr>
        <vertAlign val="superscript"/>
        <sz val="10"/>
        <color theme="1"/>
        <rFont val="Times New Roman"/>
        <family val="1"/>
      </rPr>
      <t>3</t>
    </r>
    <r>
      <rPr>
        <sz val="10"/>
        <color theme="1"/>
        <rFont val="Times New Roman"/>
        <family val="1"/>
      </rPr>
      <t>, standardized to local conditions)</t>
    </r>
  </si>
  <si>
    <t>Sampling and Analysis Method Code---see Sampling Method Code dictionary in the AMA_HAP_DICTIONARY for a listting of codes (http://www.epa.gov/ttn/amtic/files/toxdata/AMA_DICTIONARY.zip)</t>
  </si>
  <si>
    <r>
      <t>Average Method Detection Limit (MDL) value for the site-POC-pollutant-year standardized to µg/m</t>
    </r>
    <r>
      <rPr>
        <vertAlign val="superscript"/>
        <sz val="10"/>
        <color theme="1"/>
        <rFont val="Times New Roman"/>
        <family val="1"/>
      </rPr>
      <t>3</t>
    </r>
    <r>
      <rPr>
        <sz val="10"/>
        <color theme="1"/>
        <rFont val="Times New Roman"/>
        <family val="1"/>
      </rPr>
      <t>.</t>
    </r>
  </si>
  <si>
    <r>
      <t>Minimum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</si>
  <si>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r>
      <t>Maximum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</si>
  <si>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t>Percent change in annual average from 2003 to 2013</t>
  </si>
  <si>
    <t>Average Percentage of Non-Detect Data (2005-2012)</t>
  </si>
  <si>
    <t xml:space="preserve">Coverage: 14 monitoring sites nationwide (out of a total of 33 sites measuring Chromium VI LC in 2012) that have sufficient data to assess Chromium VI trends since 2005. </t>
  </si>
  <si>
    <t xml:space="preserve"> </t>
  </si>
  <si>
    <t>Data were extracted from the Air Monitoring Archive, Phase IX. Concentration data came from the field “SAMPLE_VALUE_STD_LC” (Annual average concentration (µg/m3), standardized to local conditions). It should be noted that in constructing the “SAMPLE_VALUE_STD_LC”, sample values reported to AQS (or other data sources) as nondetect (ND) were entered in the Air Monitoring Archive as “0.” Sample values that were determined to have been censored by the reporter to a value of one half the method detection limit were treated as nondetect and were also entered in the Air Monitoring Archive as “0.”  The Archive provides further information on the specific values that were changed.</t>
  </si>
  <si>
    <t>All data for a particular POC-method-year were counted towards the 75% minimum data completeness criterion. The annual average was calculated using sample data from the Air Monitoring Archive (above, at, or below MDL,  including zero). If more than one POC-method at a given site met the above criteria, only one POC-method was selected based on a priority of NATTS data.</t>
  </si>
  <si>
    <t>Required trend sites not to have two consecutive years missing a valid annual average, and not to have both the start and end year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</si>
</sst>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dd\-mmm\-yy"/>
  </numFmts>
  <fonts count="14" x14ac:knownFonts="1">
    <font>
      <sz val="11"/>
      <color theme="1"/>
      <name val="Calibri"/>
      <family val="2"/>
      <scheme val="minor"/>
    </font>
    <font>
      <sz val="11"/>
      <color theme="1"/>
      <name val="Calibri"/>
      <family val="2"/>
    </font>
    <font>
      <sz val="11"/>
      <name val="Calibri"/>
      <family val="2"/>
      <scheme val="minor"/>
    </font>
    <font>
      <sz val="11"/>
      <color theme="1"/>
      <name val="Calibri"/>
      <family val="2"/>
      <scheme val="minor"/>
    </font>
    <font>
      <sz val="11"/>
      <color indexed="8"/>
      <name val="Calibri"/>
      <family val="2"/>
    </font>
    <font>
      <sz val="10"/>
      <color indexed="8"/>
      <name val="Arial"/>
      <family val="2"/>
    </font>
    <font>
      <b/>
      <sz val="11"/>
      <color indexed="8"/>
      <name val="Calibri"/>
      <family val="2"/>
    </font>
    <font>
      <b/>
      <sz val="10"/>
      <color theme="1"/>
      <name val="Times New Roman"/>
      <family val="1"/>
    </font>
    <font>
      <sz val="10"/>
      <color indexed="8"/>
      <name val="Times New Roman"/>
      <family val="1"/>
    </font>
    <font>
      <sz val="10"/>
      <color theme="1"/>
      <name val="Times New Roman"/>
      <family val="1"/>
    </font>
    <font>
      <vertAlign val="superscript"/>
      <sz val="10"/>
      <color theme="1"/>
      <name val="Times New Roman"/>
      <family val="1"/>
    </font>
    <font>
      <sz val="11"/>
      <color indexed="8"/>
      <name val="Calibri"/>
      <family val="2"/>
    </font>
    <font>
      <sz val="10"/>
      <color indexed="8"/>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22"/>
        <bgColor indexed="0"/>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7">
    <xf numFmtId="0" fontId="0" fillId="0" borderId="0"/>
    <xf numFmtId="9" fontId="3" fillId="0" borderId="0" applyFont="0" applyFill="0" applyBorder="0" applyAlignment="0" applyProtection="0"/>
    <xf numFmtId="0" fontId="5" fillId="0" borderId="0"/>
    <xf numFmtId="0" fontId="5" fillId="0" borderId="0"/>
    <xf numFmtId="0" fontId="5" fillId="0" borderId="0"/>
    <xf numFmtId="0" fontId="12" fillId="0" borderId="0"/>
    <xf numFmtId="0" fontId="5" fillId="0" borderId="0"/>
  </cellStyleXfs>
  <cellXfs count="40">
    <xf numFmtId="0" fontId="0" fillId="0" borderId="0" xfId="0"/>
    <xf numFmtId="0" fontId="0" fillId="0" borderId="0" xfId="0" applyAlignment="1">
      <alignment horizontal="right"/>
    </xf>
    <xf numFmtId="2" fontId="0" fillId="0" borderId="0" xfId="0" applyNumberFormat="1"/>
    <xf numFmtId="9" fontId="0" fillId="0" borderId="0" xfId="0" applyNumberFormat="1"/>
    <xf numFmtId="0" fontId="1" fillId="0" borderId="0" xfId="0" applyFont="1"/>
    <xf numFmtId="164" fontId="0" fillId="0" borderId="0" xfId="0" applyNumberFormat="1"/>
    <xf numFmtId="0" fontId="0" fillId="0" borderId="0" xfId="0" applyFill="1"/>
    <xf numFmtId="49" fontId="0" fillId="0" borderId="0" xfId="0" applyNumberFormat="1" applyFill="1" applyAlignment="1">
      <alignment wrapText="1"/>
    </xf>
    <xf numFmtId="49" fontId="0" fillId="0" borderId="0" xfId="0" applyNumberFormat="1" applyAlignment="1">
      <alignment wrapText="1"/>
    </xf>
    <xf numFmtId="0" fontId="0" fillId="0" borderId="0" xfId="0" applyFill="1" applyAlignment="1">
      <alignment horizontal="left" vertical="center"/>
    </xf>
    <xf numFmtId="49" fontId="0" fillId="0" borderId="0" xfId="0" applyNumberFormat="1" applyAlignment="1">
      <alignment horizontal="left" wrapText="1"/>
    </xf>
    <xf numFmtId="49" fontId="0" fillId="0" borderId="0" xfId="0" applyNumberFormat="1" applyFill="1" applyAlignment="1">
      <alignment horizontal="left" wrapText="1"/>
    </xf>
    <xf numFmtId="0" fontId="2" fillId="0" borderId="0" xfId="0" applyFont="1" applyFill="1"/>
    <xf numFmtId="49" fontId="2" fillId="0" borderId="0" xfId="0" applyNumberFormat="1" applyFont="1" applyFill="1" applyAlignment="1">
      <alignment wrapText="1"/>
    </xf>
    <xf numFmtId="0" fontId="2" fillId="0" borderId="0" xfId="0" applyFont="1" applyFill="1" applyAlignment="1">
      <alignment vertical="center"/>
    </xf>
    <xf numFmtId="49" fontId="2" fillId="0" borderId="0" xfId="0" applyNumberFormat="1" applyFont="1" applyFill="1" applyAlignment="1">
      <alignment horizontal="left" wrapText="1"/>
    </xf>
    <xf numFmtId="0" fontId="0" fillId="0" borderId="0" xfId="0" applyNumberFormat="1" applyAlignment="1">
      <alignment horizontal="left" wrapText="1"/>
    </xf>
    <xf numFmtId="0" fontId="4" fillId="3" borderId="1" xfId="2" applyFont="1" applyFill="1" applyBorder="1" applyAlignment="1">
      <alignment horizontal="center"/>
    </xf>
    <xf numFmtId="9" fontId="0" fillId="0" borderId="0" xfId="1" applyNumberFormat="1" applyFont="1" applyFill="1" applyAlignment="1">
      <alignment horizontal="left" vertical="center"/>
    </xf>
    <xf numFmtId="0" fontId="4" fillId="3" borderId="1" xfId="3" applyFont="1" applyFill="1" applyBorder="1" applyAlignment="1">
      <alignment horizontal="center"/>
    </xf>
    <xf numFmtId="0" fontId="6" fillId="0" borderId="1" xfId="4"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5" xfId="4" applyFont="1" applyFill="1" applyBorder="1" applyAlignment="1">
      <alignment horizontal="left"/>
    </xf>
    <xf numFmtId="0" fontId="9" fillId="0" borderId="6" xfId="0" applyFont="1" applyBorder="1"/>
    <xf numFmtId="0" fontId="8" fillId="0" borderId="7" xfId="4" applyFont="1" applyFill="1" applyBorder="1" applyAlignment="1">
      <alignment horizontal="left"/>
    </xf>
    <xf numFmtId="0" fontId="9" fillId="0" borderId="8" xfId="0" applyFont="1" applyBorder="1"/>
    <xf numFmtId="0" fontId="11" fillId="0" borderId="2" xfId="5" applyFont="1" applyFill="1" applyBorder="1" applyAlignment="1">
      <alignment wrapText="1"/>
    </xf>
    <xf numFmtId="0" fontId="0" fillId="0" borderId="0" xfId="0" applyFill="1" applyAlignment="1">
      <alignment horizontal="left" wrapText="1"/>
    </xf>
    <xf numFmtId="0" fontId="2" fillId="0" borderId="0" xfId="0" applyFont="1" applyFill="1" applyAlignment="1"/>
    <xf numFmtId="0" fontId="2" fillId="0" borderId="0" xfId="0" applyFont="1" applyFill="1" applyAlignment="1">
      <alignment wrapText="1"/>
    </xf>
    <xf numFmtId="0" fontId="4" fillId="0" borderId="2" xfId="6" applyFont="1" applyFill="1" applyBorder="1" applyAlignment="1">
      <alignment wrapText="1"/>
    </xf>
    <xf numFmtId="165" fontId="4" fillId="0" borderId="2" xfId="6" applyNumberFormat="1" applyFont="1" applyFill="1" applyBorder="1" applyAlignment="1">
      <alignment horizontal="right" wrapText="1"/>
    </xf>
    <xf numFmtId="0" fontId="4" fillId="0" borderId="2" xfId="6" applyFont="1" applyFill="1" applyBorder="1" applyAlignment="1">
      <alignment horizontal="right" wrapText="1"/>
    </xf>
    <xf numFmtId="0" fontId="5" fillId="0" borderId="0" xfId="3"/>
    <xf numFmtId="0" fontId="4" fillId="0" borderId="2" xfId="3" applyFont="1" applyFill="1" applyBorder="1" applyAlignment="1">
      <alignment horizontal="right" wrapText="1"/>
    </xf>
    <xf numFmtId="0" fontId="5" fillId="2" borderId="0" xfId="3" applyFill="1"/>
    <xf numFmtId="0" fontId="13" fillId="0" borderId="0" xfId="0" applyFont="1" applyFill="1"/>
    <xf numFmtId="0" fontId="0" fillId="0" borderId="0" xfId="0" applyAlignment="1">
      <alignment horizontal="left" wrapText="1"/>
    </xf>
    <xf numFmtId="0" fontId="0" fillId="0" borderId="0" xfId="0" applyAlignment="1">
      <alignment wrapText="1"/>
    </xf>
  </cellXfs>
  <cellStyles count="7">
    <cellStyle name="Normal" xfId="0" builtinId="0"/>
    <cellStyle name="Normal_Cr VI LC" xfId="3"/>
    <cellStyle name="Normal_Cr VI LC_1" xfId="5"/>
    <cellStyle name="Normal_Cr VI STP" xfId="2"/>
    <cellStyle name="Normal_Supplemental Data_1" xfId="6"/>
    <cellStyle name="Normal_SUPPLEMENTAL_RAW"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Ambient Chromium VI LC</a:t>
            </a:r>
          </a:p>
          <a:p>
            <a:pPr>
              <a:defRPr sz="1400"/>
            </a:pPr>
            <a:r>
              <a:rPr lang="en-US" sz="1400"/>
              <a:t>Concentrations </a:t>
            </a:r>
            <a:r>
              <a:rPr lang="en-US" sz="1400" baseline="0"/>
              <a:t>in the U.S., 2005-2012</a:t>
            </a:r>
            <a:endParaRPr lang="en-US" sz="1400"/>
          </a:p>
        </c:rich>
      </c:tx>
      <c:overlay val="0"/>
    </c:title>
    <c:autoTitleDeleted val="0"/>
    <c:plotArea>
      <c:layout/>
      <c:areaChart>
        <c:grouping val="stacked"/>
        <c:varyColors val="0"/>
        <c:ser>
          <c:idx val="4"/>
          <c:order val="3"/>
          <c:spPr>
            <a:noFill/>
          </c:spPr>
          <c:cat>
            <c:numRef>
              <c:f>'Cr VI LC'!$R$1:$W$1</c:f>
              <c:numCache>
                <c:formatCode>General</c:formatCode>
                <c:ptCount val="6"/>
                <c:pt idx="0">
                  <c:v>2005</c:v>
                </c:pt>
                <c:pt idx="1">
                  <c:v>2006</c:v>
                </c:pt>
                <c:pt idx="2">
                  <c:v>2007</c:v>
                </c:pt>
                <c:pt idx="3">
                  <c:v>2008</c:v>
                </c:pt>
                <c:pt idx="4">
                  <c:v>2009</c:v>
                </c:pt>
                <c:pt idx="5">
                  <c:v>2010</c:v>
                </c:pt>
              </c:numCache>
            </c:numRef>
          </c:cat>
          <c:val>
            <c:numRef>
              <c:f>'Cr VI LC'!$R$4:$Y$4</c:f>
              <c:numCache>
                <c:formatCode>0.000000</c:formatCode>
                <c:ptCount val="8"/>
                <c:pt idx="0">
                  <c:v>1.1855552658268856E-5</c:v>
                </c:pt>
                <c:pt idx="1">
                  <c:v>1.5167199708684669E-5</c:v>
                </c:pt>
                <c:pt idx="2">
                  <c:v>3.9304160024281971E-6</c:v>
                </c:pt>
                <c:pt idx="3">
                  <c:v>3.1399479984119092E-6</c:v>
                </c:pt>
                <c:pt idx="4">
                  <c:v>2.1479437841066332E-6</c:v>
                </c:pt>
                <c:pt idx="5">
                  <c:v>4.5119193614497527E-6</c:v>
                </c:pt>
                <c:pt idx="6">
                  <c:v>4.8826081266876515E-6</c:v>
                </c:pt>
                <c:pt idx="7">
                  <c:v>2.6491251343538693E-6</c:v>
                </c:pt>
              </c:numCache>
            </c:numRef>
          </c:val>
        </c:ser>
        <c:ser>
          <c:idx val="5"/>
          <c:order val="4"/>
          <c:spPr>
            <a:solidFill>
              <a:schemeClr val="bg1">
                <a:lumMod val="75000"/>
                <a:alpha val="75000"/>
              </a:schemeClr>
            </a:solidFill>
            <a:ln>
              <a:solidFill>
                <a:schemeClr val="tx1">
                  <a:lumMod val="50000"/>
                  <a:lumOff val="50000"/>
                </a:schemeClr>
              </a:solidFill>
            </a:ln>
          </c:spPr>
          <c:cat>
            <c:numRef>
              <c:f>'Cr VI LC'!$R$1:$W$1</c:f>
              <c:numCache>
                <c:formatCode>General</c:formatCode>
                <c:ptCount val="6"/>
                <c:pt idx="0">
                  <c:v>2005</c:v>
                </c:pt>
                <c:pt idx="1">
                  <c:v>2006</c:v>
                </c:pt>
                <c:pt idx="2">
                  <c:v>2007</c:v>
                </c:pt>
                <c:pt idx="3">
                  <c:v>2008</c:v>
                </c:pt>
                <c:pt idx="4">
                  <c:v>2009</c:v>
                </c:pt>
                <c:pt idx="5">
                  <c:v>2010</c:v>
                </c:pt>
              </c:numCache>
            </c:numRef>
          </c:cat>
          <c:val>
            <c:numRef>
              <c:f>'Cr VI LC'!$R$6:$Y$6</c:f>
              <c:numCache>
                <c:formatCode>0.000000</c:formatCode>
                <c:ptCount val="8"/>
                <c:pt idx="0">
                  <c:v>6.1760999046646658E-5</c:v>
                </c:pt>
                <c:pt idx="1">
                  <c:v>4.984151523570842E-5</c:v>
                </c:pt>
                <c:pt idx="2">
                  <c:v>4.3400884835052652E-5</c:v>
                </c:pt>
                <c:pt idx="3">
                  <c:v>4.190230987375117E-5</c:v>
                </c:pt>
                <c:pt idx="4">
                  <c:v>3.411670955270193E-5</c:v>
                </c:pt>
                <c:pt idx="5">
                  <c:v>3.6712687292615802E-5</c:v>
                </c:pt>
                <c:pt idx="6">
                  <c:v>3.8933839051123341E-5</c:v>
                </c:pt>
                <c:pt idx="7">
                  <c:v>4.2242520391910756E-5</c:v>
                </c:pt>
              </c:numCache>
            </c:numRef>
          </c:val>
        </c:ser>
        <c:dLbls>
          <c:showLegendKey val="0"/>
          <c:showVal val="0"/>
          <c:showCatName val="0"/>
          <c:showSerName val="0"/>
          <c:showPercent val="0"/>
          <c:showBubbleSize val="0"/>
        </c:dLbls>
        <c:axId val="267157712"/>
        <c:axId val="267158888"/>
      </c:areaChart>
      <c:lineChart>
        <c:grouping val="standard"/>
        <c:varyColors val="0"/>
        <c:ser>
          <c:idx val="0"/>
          <c:order val="0"/>
          <c:tx>
            <c:strRef>
              <c:f>'Cr VI LC'!$Q$5</c:f>
              <c:strCache>
                <c:ptCount val="1"/>
                <c:pt idx="0">
                  <c:v>90th Percentile</c:v>
                </c:pt>
              </c:strCache>
            </c:strRef>
          </c:tx>
          <c:spPr>
            <a:ln>
              <a:solidFill>
                <a:schemeClr val="accent6">
                  <a:lumMod val="75000"/>
                </a:schemeClr>
              </a:solidFill>
            </a:ln>
          </c:spPr>
          <c:marker>
            <c:symbol val="none"/>
          </c:marker>
          <c:cat>
            <c:numRef>
              <c:f>'Cr VI LC'!$R$1:$Y$1</c:f>
              <c:numCache>
                <c:formatCode>General</c:formatCode>
                <c:ptCount val="8"/>
                <c:pt idx="0">
                  <c:v>2005</c:v>
                </c:pt>
                <c:pt idx="1">
                  <c:v>2006</c:v>
                </c:pt>
                <c:pt idx="2">
                  <c:v>2007</c:v>
                </c:pt>
                <c:pt idx="3">
                  <c:v>2008</c:v>
                </c:pt>
                <c:pt idx="4">
                  <c:v>2009</c:v>
                </c:pt>
                <c:pt idx="5">
                  <c:v>2010</c:v>
                </c:pt>
                <c:pt idx="6">
                  <c:v>2011</c:v>
                </c:pt>
                <c:pt idx="7">
                  <c:v>2012</c:v>
                </c:pt>
              </c:numCache>
            </c:numRef>
          </c:cat>
          <c:val>
            <c:numRef>
              <c:f>'Cr VI LC'!$R$5:$Y$5</c:f>
              <c:numCache>
                <c:formatCode>0.000000</c:formatCode>
                <c:ptCount val="8"/>
                <c:pt idx="0">
                  <c:v>7.3616551704915512E-5</c:v>
                </c:pt>
                <c:pt idx="1">
                  <c:v>6.5008714944393087E-5</c:v>
                </c:pt>
                <c:pt idx="2">
                  <c:v>4.7331300837480847E-5</c:v>
                </c:pt>
                <c:pt idx="3">
                  <c:v>4.5042257872163076E-5</c:v>
                </c:pt>
                <c:pt idx="4">
                  <c:v>3.626465333680856E-5</c:v>
                </c:pt>
                <c:pt idx="5">
                  <c:v>4.1224606654065555E-5</c:v>
                </c:pt>
                <c:pt idx="6">
                  <c:v>4.3816447177810991E-5</c:v>
                </c:pt>
                <c:pt idx="7">
                  <c:v>4.4891645526264625E-5</c:v>
                </c:pt>
              </c:numCache>
            </c:numRef>
          </c:val>
          <c:smooth val="0"/>
        </c:ser>
        <c:ser>
          <c:idx val="3"/>
          <c:order val="1"/>
          <c:tx>
            <c:strRef>
              <c:f>'Cr VI LC'!$Q$3</c:f>
              <c:strCache>
                <c:ptCount val="1"/>
                <c:pt idx="0">
                  <c:v>Average</c:v>
                </c:pt>
              </c:strCache>
            </c:strRef>
          </c:tx>
          <c:spPr>
            <a:ln>
              <a:solidFill>
                <a:schemeClr val="accent2"/>
              </a:solidFill>
            </a:ln>
          </c:spPr>
          <c:marker>
            <c:symbol val="none"/>
          </c:marker>
          <c:cat>
            <c:numRef>
              <c:f>'Cr VI LC'!$R$1:$Y$1</c:f>
              <c:numCache>
                <c:formatCode>General</c:formatCode>
                <c:ptCount val="8"/>
                <c:pt idx="0">
                  <c:v>2005</c:v>
                </c:pt>
                <c:pt idx="1">
                  <c:v>2006</c:v>
                </c:pt>
                <c:pt idx="2">
                  <c:v>2007</c:v>
                </c:pt>
                <c:pt idx="3">
                  <c:v>2008</c:v>
                </c:pt>
                <c:pt idx="4">
                  <c:v>2009</c:v>
                </c:pt>
                <c:pt idx="5">
                  <c:v>2010</c:v>
                </c:pt>
                <c:pt idx="6">
                  <c:v>2011</c:v>
                </c:pt>
                <c:pt idx="7">
                  <c:v>2012</c:v>
                </c:pt>
              </c:numCache>
            </c:numRef>
          </c:cat>
          <c:val>
            <c:numRef>
              <c:f>'Cr VI LC'!$R$3:$Y$3</c:f>
              <c:numCache>
                <c:formatCode>0.000000</c:formatCode>
                <c:ptCount val="8"/>
                <c:pt idx="0">
                  <c:v>3.8370716688081718E-5</c:v>
                </c:pt>
                <c:pt idx="1">
                  <c:v>3.9907531496328817E-5</c:v>
                </c:pt>
                <c:pt idx="2">
                  <c:v>2.4605149863918203E-5</c:v>
                </c:pt>
                <c:pt idx="3">
                  <c:v>2.3283035763647595E-5</c:v>
                </c:pt>
                <c:pt idx="4">
                  <c:v>1.9591172864354615E-5</c:v>
                </c:pt>
                <c:pt idx="5">
                  <c:v>2.65647527699333E-5</c:v>
                </c:pt>
                <c:pt idx="6">
                  <c:v>2.2856335284503662E-5</c:v>
                </c:pt>
                <c:pt idx="7">
                  <c:v>2.1258597663310026E-5</c:v>
                </c:pt>
              </c:numCache>
            </c:numRef>
          </c:val>
          <c:smooth val="0"/>
        </c:ser>
        <c:ser>
          <c:idx val="2"/>
          <c:order val="2"/>
          <c:tx>
            <c:strRef>
              <c:f>'Cr VI LC'!$Q$2</c:f>
              <c:strCache>
                <c:ptCount val="1"/>
                <c:pt idx="0">
                  <c:v>Median</c:v>
                </c:pt>
              </c:strCache>
            </c:strRef>
          </c:tx>
          <c:spPr>
            <a:ln>
              <a:solidFill>
                <a:srgbClr val="00B050"/>
              </a:solidFill>
            </a:ln>
          </c:spPr>
          <c:marker>
            <c:symbol val="none"/>
          </c:marker>
          <c:cat>
            <c:numRef>
              <c:f>'Cr VI LC'!$R$1:$Y$1</c:f>
              <c:numCache>
                <c:formatCode>General</c:formatCode>
                <c:ptCount val="8"/>
                <c:pt idx="0">
                  <c:v>2005</c:v>
                </c:pt>
                <c:pt idx="1">
                  <c:v>2006</c:v>
                </c:pt>
                <c:pt idx="2">
                  <c:v>2007</c:v>
                </c:pt>
                <c:pt idx="3">
                  <c:v>2008</c:v>
                </c:pt>
                <c:pt idx="4">
                  <c:v>2009</c:v>
                </c:pt>
                <c:pt idx="5">
                  <c:v>2010</c:v>
                </c:pt>
                <c:pt idx="6">
                  <c:v>2011</c:v>
                </c:pt>
                <c:pt idx="7">
                  <c:v>2012</c:v>
                </c:pt>
              </c:numCache>
            </c:numRef>
          </c:cat>
          <c:val>
            <c:numRef>
              <c:f>'Cr VI LC'!$R$2:$Y$2</c:f>
              <c:numCache>
                <c:formatCode>0.000000</c:formatCode>
                <c:ptCount val="8"/>
                <c:pt idx="0">
                  <c:v>2.4313352389327248E-5</c:v>
                </c:pt>
                <c:pt idx="1">
                  <c:v>3.0131462795460246E-5</c:v>
                </c:pt>
                <c:pt idx="2">
                  <c:v>2.0234033516968623E-5</c:v>
                </c:pt>
                <c:pt idx="3">
                  <c:v>1.5910307738187064E-5</c:v>
                </c:pt>
                <c:pt idx="4">
                  <c:v>8.3083400454597729E-6</c:v>
                </c:pt>
                <c:pt idx="5">
                  <c:v>2.0036836336593261E-5</c:v>
                </c:pt>
                <c:pt idx="6">
                  <c:v>1.8152097154001476E-5</c:v>
                </c:pt>
                <c:pt idx="7">
                  <c:v>1.5948620043151304E-5</c:v>
                </c:pt>
              </c:numCache>
            </c:numRef>
          </c:val>
          <c:smooth val="0"/>
        </c:ser>
        <c:ser>
          <c:idx val="1"/>
          <c:order val="5"/>
          <c:tx>
            <c:strRef>
              <c:f>'Cr VI LC'!$Q$4</c:f>
              <c:strCache>
                <c:ptCount val="1"/>
                <c:pt idx="0">
                  <c:v>10th Percentile</c:v>
                </c:pt>
              </c:strCache>
            </c:strRef>
          </c:tx>
          <c:spPr>
            <a:ln>
              <a:solidFill>
                <a:schemeClr val="accent1"/>
              </a:solidFill>
            </a:ln>
          </c:spPr>
          <c:marker>
            <c:symbol val="none"/>
          </c:marker>
          <c:cat>
            <c:numRef>
              <c:f>'Cr VI LC'!$R$1:$Y$1</c:f>
              <c:numCache>
                <c:formatCode>General</c:formatCode>
                <c:ptCount val="8"/>
                <c:pt idx="0">
                  <c:v>2005</c:v>
                </c:pt>
                <c:pt idx="1">
                  <c:v>2006</c:v>
                </c:pt>
                <c:pt idx="2">
                  <c:v>2007</c:v>
                </c:pt>
                <c:pt idx="3">
                  <c:v>2008</c:v>
                </c:pt>
                <c:pt idx="4">
                  <c:v>2009</c:v>
                </c:pt>
                <c:pt idx="5">
                  <c:v>2010</c:v>
                </c:pt>
                <c:pt idx="6">
                  <c:v>2011</c:v>
                </c:pt>
                <c:pt idx="7">
                  <c:v>2012</c:v>
                </c:pt>
              </c:numCache>
            </c:numRef>
          </c:cat>
          <c:val>
            <c:numRef>
              <c:f>'Cr VI LC'!$R$4:$Y$4</c:f>
              <c:numCache>
                <c:formatCode>0.000000</c:formatCode>
                <c:ptCount val="8"/>
                <c:pt idx="0">
                  <c:v>1.1855552658268856E-5</c:v>
                </c:pt>
                <c:pt idx="1">
                  <c:v>1.5167199708684669E-5</c:v>
                </c:pt>
                <c:pt idx="2">
                  <c:v>3.9304160024281971E-6</c:v>
                </c:pt>
                <c:pt idx="3">
                  <c:v>3.1399479984119092E-6</c:v>
                </c:pt>
                <c:pt idx="4">
                  <c:v>2.1479437841066332E-6</c:v>
                </c:pt>
                <c:pt idx="5">
                  <c:v>4.5119193614497527E-6</c:v>
                </c:pt>
                <c:pt idx="6">
                  <c:v>4.8826081266876515E-6</c:v>
                </c:pt>
                <c:pt idx="7">
                  <c:v>2.6491251343538693E-6</c:v>
                </c:pt>
              </c:numCache>
            </c:numRef>
          </c:val>
          <c:smooth val="0"/>
        </c:ser>
        <c:dLbls>
          <c:showLegendKey val="0"/>
          <c:showVal val="0"/>
          <c:showCatName val="0"/>
          <c:showSerName val="0"/>
          <c:showPercent val="0"/>
          <c:showBubbleSize val="0"/>
        </c:dLbls>
        <c:marker val="1"/>
        <c:smooth val="0"/>
        <c:axId val="267157712"/>
        <c:axId val="267158888"/>
      </c:lineChart>
      <c:catAx>
        <c:axId val="267157712"/>
        <c:scaling>
          <c:orientation val="minMax"/>
        </c:scaling>
        <c:delete val="0"/>
        <c:axPos val="b"/>
        <c:majorGridlines/>
        <c:title>
          <c:tx>
            <c:rich>
              <a:bodyPr/>
              <a:lstStyle/>
              <a:p>
                <a:pPr>
                  <a:defRPr/>
                </a:pPr>
                <a:r>
                  <a:rPr lang="en-US"/>
                  <a:t>Year</a:t>
                </a:r>
              </a:p>
            </c:rich>
          </c:tx>
          <c:overlay val="0"/>
        </c:title>
        <c:numFmt formatCode="General" sourceLinked="1"/>
        <c:majorTickMark val="none"/>
        <c:minorTickMark val="none"/>
        <c:tickLblPos val="nextTo"/>
        <c:crossAx val="267158888"/>
        <c:crosses val="autoZero"/>
        <c:auto val="1"/>
        <c:lblAlgn val="ctr"/>
        <c:lblOffset val="100"/>
        <c:noMultiLvlLbl val="0"/>
      </c:catAx>
      <c:valAx>
        <c:axId val="267158888"/>
        <c:scaling>
          <c:orientation val="minMax"/>
        </c:scaling>
        <c:delete val="0"/>
        <c:axPos val="l"/>
        <c:majorGridlines/>
        <c:title>
          <c:tx>
            <c:rich>
              <a:bodyPr rot="-5400000" vert="horz"/>
              <a:lstStyle/>
              <a:p>
                <a:pPr>
                  <a:defRPr/>
                </a:pPr>
                <a:r>
                  <a:rPr lang="en-US"/>
                  <a:t>Annual</a:t>
                </a:r>
                <a:r>
                  <a:rPr lang="en-US" baseline="0"/>
                  <a:t> Average Concentration (µg/m</a:t>
                </a:r>
                <a:r>
                  <a:rPr lang="en-US" baseline="30000"/>
                  <a:t>3</a:t>
                </a:r>
                <a:r>
                  <a:rPr lang="en-US" baseline="0"/>
                  <a:t>)</a:t>
                </a:r>
                <a:endParaRPr lang="en-US"/>
              </a:p>
            </c:rich>
          </c:tx>
          <c:overlay val="0"/>
        </c:title>
        <c:numFmt formatCode="0.000000" sourceLinked="0"/>
        <c:majorTickMark val="none"/>
        <c:minorTickMark val="none"/>
        <c:tickLblPos val="nextTo"/>
        <c:crossAx val="267157712"/>
        <c:crossesAt val="1"/>
        <c:crossBetween val="midCat"/>
      </c:valAx>
      <c:spPr>
        <a:ln>
          <a:solidFill>
            <a:schemeClr val="tx1">
              <a:lumMod val="50000"/>
              <a:lumOff val="50000"/>
            </a:schemeClr>
          </a:solidFill>
        </a:ln>
      </c:spPr>
    </c:plotArea>
    <c:legend>
      <c:legendPos val="b"/>
      <c:legendEntry>
        <c:idx val="0"/>
        <c:delete val="1"/>
      </c:legendEntry>
      <c:legendEntry>
        <c:idx val="1"/>
        <c:delete val="1"/>
      </c:legendEntry>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7</xdr:row>
      <xdr:rowOff>0</xdr:rowOff>
    </xdr:from>
    <xdr:to>
      <xdr:col>24</xdr:col>
      <xdr:colOff>0</xdr:colOff>
      <xdr:row>29</xdr:row>
      <xdr:rowOff>147638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topLeftCell="A9" workbookViewId="0">
      <selection activeCell="B15" sqref="B15"/>
    </sheetView>
  </sheetViews>
  <sheetFormatPr defaultRowHeight="15" x14ac:dyDescent="0.25"/>
  <cols>
    <col min="1" max="1" width="29.5703125" customWidth="1"/>
    <col min="2" max="2" width="96.140625" style="8" customWidth="1"/>
    <col min="10" max="10" width="34.42578125" customWidth="1"/>
  </cols>
  <sheetData>
    <row r="1" spans="1:3" s="6" customFormat="1" ht="15.75" x14ac:dyDescent="0.25">
      <c r="A1" s="37" t="s">
        <v>41</v>
      </c>
      <c r="B1" s="7"/>
    </row>
    <row r="2" spans="1:3" x14ac:dyDescent="0.25">
      <c r="A2" t="s">
        <v>125</v>
      </c>
    </row>
    <row r="3" spans="1:3" x14ac:dyDescent="0.25">
      <c r="A3" t="s">
        <v>26</v>
      </c>
      <c r="B3" s="8" t="s">
        <v>40</v>
      </c>
    </row>
    <row r="4" spans="1:3" x14ac:dyDescent="0.25">
      <c r="A4" s="8"/>
    </row>
    <row r="5" spans="1:3" x14ac:dyDescent="0.25">
      <c r="B5" s="8" t="s">
        <v>27</v>
      </c>
      <c r="C5" s="9">
        <v>14</v>
      </c>
    </row>
    <row r="6" spans="1:3" x14ac:dyDescent="0.25">
      <c r="B6" s="10" t="s">
        <v>42</v>
      </c>
      <c r="C6" s="9">
        <v>33</v>
      </c>
    </row>
    <row r="7" spans="1:3" x14ac:dyDescent="0.25">
      <c r="B7" s="28" t="s">
        <v>123</v>
      </c>
      <c r="C7" s="18">
        <f>(4737+440)/(14791+688)</f>
        <v>0.33445313004716065</v>
      </c>
    </row>
    <row r="8" spans="1:3" x14ac:dyDescent="0.25">
      <c r="B8" s="11"/>
    </row>
    <row r="9" spans="1:3" s="12" customFormat="1" x14ac:dyDescent="0.25">
      <c r="A9" s="29" t="s">
        <v>28</v>
      </c>
      <c r="B9" s="30"/>
    </row>
    <row r="10" spans="1:3" s="12" customFormat="1" ht="105" x14ac:dyDescent="0.25">
      <c r="A10" s="14">
        <v>1</v>
      </c>
      <c r="B10" s="30" t="s">
        <v>126</v>
      </c>
    </row>
    <row r="11" spans="1:3" s="12" customFormat="1" x14ac:dyDescent="0.25">
      <c r="A11" s="14">
        <v>2</v>
      </c>
      <c r="B11" s="13" t="s">
        <v>29</v>
      </c>
    </row>
    <row r="12" spans="1:3" s="12" customFormat="1" x14ac:dyDescent="0.25">
      <c r="A12" s="14">
        <v>3</v>
      </c>
      <c r="B12" s="13" t="s">
        <v>30</v>
      </c>
    </row>
    <row r="13" spans="1:3" s="12" customFormat="1" ht="60" x14ac:dyDescent="0.25">
      <c r="A13" s="14">
        <v>4</v>
      </c>
      <c r="B13" s="16" t="s">
        <v>127</v>
      </c>
    </row>
    <row r="14" spans="1:3" s="12" customFormat="1" ht="16.5" customHeight="1" x14ac:dyDescent="0.25">
      <c r="A14" s="14">
        <v>5</v>
      </c>
      <c r="B14" s="13" t="s">
        <v>43</v>
      </c>
    </row>
    <row r="15" spans="1:3" s="12" customFormat="1" ht="30" customHeight="1" x14ac:dyDescent="0.25">
      <c r="A15" s="14">
        <v>6</v>
      </c>
      <c r="B15" s="39" t="s">
        <v>128</v>
      </c>
    </row>
    <row r="16" spans="1:3" ht="30" x14ac:dyDescent="0.25">
      <c r="A16" s="14">
        <v>7</v>
      </c>
      <c r="B16" s="15" t="s">
        <v>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topLeftCell="J1" workbookViewId="0">
      <selection activeCell="L31" sqref="L31"/>
    </sheetView>
  </sheetViews>
  <sheetFormatPr defaultRowHeight="15" x14ac:dyDescent="0.25"/>
  <cols>
    <col min="1" max="1" width="23.28515625" bestFit="1" customWidth="1"/>
    <col min="2" max="2" width="29" bestFit="1" customWidth="1"/>
    <col min="3" max="3" width="15.85546875" bestFit="1" customWidth="1"/>
    <col min="4" max="4" width="14.28515625" bestFit="1" customWidth="1"/>
    <col min="5" max="5" width="6.28515625" bestFit="1" customWidth="1"/>
    <col min="6" max="6" width="23.42578125" bestFit="1" customWidth="1"/>
    <col min="7" max="7" width="9.5703125" bestFit="1" customWidth="1"/>
    <col min="8" max="8" width="11.28515625" customWidth="1"/>
    <col min="9" max="15" width="9.5703125" bestFit="1" customWidth="1"/>
  </cols>
  <sheetData>
    <row r="1" spans="1:26" x14ac:dyDescent="0.25">
      <c r="A1" s="17" t="s">
        <v>35</v>
      </c>
      <c r="B1" s="17" t="s">
        <v>36</v>
      </c>
      <c r="C1" s="17" t="s">
        <v>37</v>
      </c>
      <c r="D1" s="19" t="s">
        <v>44</v>
      </c>
      <c r="E1" s="19" t="s">
        <v>45</v>
      </c>
      <c r="F1" s="19" t="s">
        <v>46</v>
      </c>
      <c r="G1" s="17" t="s">
        <v>0</v>
      </c>
      <c r="H1" s="17" t="s">
        <v>1</v>
      </c>
      <c r="I1" s="17" t="s">
        <v>2</v>
      </c>
      <c r="J1" s="17" t="s">
        <v>3</v>
      </c>
      <c r="K1" s="17" t="s">
        <v>4</v>
      </c>
      <c r="L1" s="17" t="s">
        <v>5</v>
      </c>
      <c r="M1" s="17" t="s">
        <v>32</v>
      </c>
      <c r="N1" s="17" t="s">
        <v>33</v>
      </c>
      <c r="O1" s="17" t="s">
        <v>34</v>
      </c>
      <c r="Q1" s="1" t="s">
        <v>20</v>
      </c>
      <c r="R1">
        <v>2005</v>
      </c>
      <c r="S1">
        <v>2006</v>
      </c>
      <c r="T1">
        <v>2007</v>
      </c>
      <c r="U1">
        <v>2008</v>
      </c>
      <c r="V1">
        <v>2009</v>
      </c>
      <c r="W1">
        <v>2010</v>
      </c>
      <c r="X1">
        <v>2011</v>
      </c>
      <c r="Y1">
        <v>2012</v>
      </c>
      <c r="Z1">
        <v>2013</v>
      </c>
    </row>
    <row r="2" spans="1:26" x14ac:dyDescent="0.25">
      <c r="A2" s="27" t="s">
        <v>38</v>
      </c>
      <c r="B2" s="27" t="s">
        <v>39</v>
      </c>
      <c r="C2" s="27" t="s">
        <v>6</v>
      </c>
      <c r="D2" s="27" t="s">
        <v>47</v>
      </c>
      <c r="E2" s="27" t="s">
        <v>48</v>
      </c>
      <c r="F2" s="27" t="s">
        <v>49</v>
      </c>
      <c r="G2" s="36">
        <f>H2</f>
        <v>1.2840116552728558E-4</v>
      </c>
      <c r="H2" s="35">
        <v>1.2840116552728558E-4</v>
      </c>
      <c r="I2" s="35">
        <v>8.2605825208962157E-5</v>
      </c>
      <c r="J2" s="35">
        <v>7.2018325951476233E-5</v>
      </c>
      <c r="K2" s="35">
        <v>9.0255412575507974E-5</v>
      </c>
      <c r="L2" s="35">
        <v>1.2669112178979018E-4</v>
      </c>
      <c r="M2" s="35">
        <v>6.2774854746573005E-5</v>
      </c>
      <c r="N2" s="35">
        <v>5.1796884675792675E-5</v>
      </c>
      <c r="O2" s="34"/>
      <c r="Q2" s="1" t="s">
        <v>21</v>
      </c>
      <c r="R2" s="5">
        <f t="shared" ref="R2:Z2" si="0">MEDIAN(G2:G16)</f>
        <v>2.4313352389327248E-5</v>
      </c>
      <c r="S2" s="5">
        <f t="shared" si="0"/>
        <v>3.0131462795460246E-5</v>
      </c>
      <c r="T2" s="5">
        <f t="shared" si="0"/>
        <v>2.0234033516968623E-5</v>
      </c>
      <c r="U2" s="5">
        <f t="shared" si="0"/>
        <v>1.5910307738187064E-5</v>
      </c>
      <c r="V2" s="5">
        <f t="shared" si="0"/>
        <v>8.3083400454597729E-6</v>
      </c>
      <c r="W2" s="5">
        <f t="shared" si="0"/>
        <v>2.0036836336593261E-5</v>
      </c>
      <c r="X2" s="5">
        <f t="shared" si="0"/>
        <v>1.8152097154001476E-5</v>
      </c>
      <c r="Y2" s="5">
        <f t="shared" si="0"/>
        <v>1.5948620043151304E-5</v>
      </c>
      <c r="Z2" s="5">
        <f t="shared" si="0"/>
        <v>1.0707862499118959E-5</v>
      </c>
    </row>
    <row r="3" spans="1:26" x14ac:dyDescent="0.25">
      <c r="A3" s="27" t="s">
        <v>38</v>
      </c>
      <c r="B3" s="27" t="s">
        <v>39</v>
      </c>
      <c r="C3" s="27" t="s">
        <v>7</v>
      </c>
      <c r="D3" s="27" t="s">
        <v>50</v>
      </c>
      <c r="E3" s="27" t="s">
        <v>51</v>
      </c>
      <c r="F3" s="27" t="s">
        <v>49</v>
      </c>
      <c r="G3" s="35">
        <v>1.7637286081696663E-5</v>
      </c>
      <c r="H3" s="35">
        <v>2.5236631374051891E-5</v>
      </c>
      <c r="I3" s="35">
        <v>1.2628529009169266E-5</v>
      </c>
      <c r="J3" s="35">
        <v>1.6712363032236114E-5</v>
      </c>
      <c r="K3" s="35">
        <v>6.1600244480946602E-6</v>
      </c>
      <c r="L3" s="35">
        <v>1.0086635747460318E-5</v>
      </c>
      <c r="M3" s="35">
        <v>1.3696604906665201E-5</v>
      </c>
      <c r="N3" s="35">
        <v>1.0698359093395517E-5</v>
      </c>
      <c r="O3" s="34"/>
      <c r="Q3" s="1" t="s">
        <v>22</v>
      </c>
      <c r="R3" s="5">
        <f t="shared" ref="R3:Z3" si="1">AVERAGE(G2:G16)</f>
        <v>3.8370716688081718E-5</v>
      </c>
      <c r="S3" s="5">
        <f t="shared" si="1"/>
        <v>3.9907531496328817E-5</v>
      </c>
      <c r="T3" s="5">
        <f t="shared" si="1"/>
        <v>2.4605149863918203E-5</v>
      </c>
      <c r="U3" s="5">
        <f t="shared" si="1"/>
        <v>2.3283035763647595E-5</v>
      </c>
      <c r="V3" s="5">
        <f t="shared" si="1"/>
        <v>1.9591172864354615E-5</v>
      </c>
      <c r="W3" s="5">
        <f t="shared" si="1"/>
        <v>2.65647527699333E-5</v>
      </c>
      <c r="X3" s="5">
        <f t="shared" si="1"/>
        <v>2.2856335284503662E-5</v>
      </c>
      <c r="Y3" s="5">
        <f t="shared" si="1"/>
        <v>2.1258597663310026E-5</v>
      </c>
      <c r="Z3" s="5">
        <f t="shared" si="1"/>
        <v>1.0707862499118957E-5</v>
      </c>
    </row>
    <row r="4" spans="1:26" x14ac:dyDescent="0.25">
      <c r="A4" s="27" t="s">
        <v>38</v>
      </c>
      <c r="B4" s="27" t="s">
        <v>39</v>
      </c>
      <c r="C4" s="27" t="s">
        <v>8</v>
      </c>
      <c r="D4" s="27" t="s">
        <v>52</v>
      </c>
      <c r="E4" s="27" t="s">
        <v>53</v>
      </c>
      <c r="F4" s="27" t="s">
        <v>49</v>
      </c>
      <c r="G4" s="35">
        <v>8.0576111182987617E-5</v>
      </c>
      <c r="H4" s="35">
        <v>2.7574651092868023E-5</v>
      </c>
      <c r="I4" s="35">
        <v>6.7558967657532774E-6</v>
      </c>
      <c r="J4" s="35">
        <v>7.5229470607542892E-6</v>
      </c>
      <c r="K4" s="35">
        <v>6.9576946467956686E-6</v>
      </c>
      <c r="L4" s="35">
        <v>1.8379454665288601E-5</v>
      </c>
      <c r="M4" s="35">
        <v>1.71338994106441E-5</v>
      </c>
      <c r="N4" s="35">
        <v>1.450039221708721E-5</v>
      </c>
      <c r="O4" s="34"/>
      <c r="Q4" s="1" t="s">
        <v>23</v>
      </c>
      <c r="R4" s="5">
        <f t="shared" ref="R4:Z4" si="2">PERCENTILE(G2:G16,0.1)</f>
        <v>1.1855552658268856E-5</v>
      </c>
      <c r="S4" s="5">
        <f t="shared" si="2"/>
        <v>1.5167199708684669E-5</v>
      </c>
      <c r="T4" s="5">
        <f t="shared" si="2"/>
        <v>3.9304160024281971E-6</v>
      </c>
      <c r="U4" s="5">
        <f t="shared" si="2"/>
        <v>3.1399479984119092E-6</v>
      </c>
      <c r="V4" s="5">
        <f t="shared" si="2"/>
        <v>2.1479437841066332E-6</v>
      </c>
      <c r="W4" s="5">
        <f t="shared" si="2"/>
        <v>4.5119193614497527E-6</v>
      </c>
      <c r="X4" s="5">
        <f t="shared" si="2"/>
        <v>4.8826081266876515E-6</v>
      </c>
      <c r="Y4" s="5">
        <f t="shared" si="2"/>
        <v>2.6491251343538693E-6</v>
      </c>
      <c r="Z4" s="5">
        <f t="shared" si="2"/>
        <v>3.2770563796601298E-6</v>
      </c>
    </row>
    <row r="5" spans="1:26" x14ac:dyDescent="0.25">
      <c r="A5" s="27" t="s">
        <v>38</v>
      </c>
      <c r="B5" s="27" t="s">
        <v>39</v>
      </c>
      <c r="C5" s="27" t="s">
        <v>9</v>
      </c>
      <c r="D5" s="27" t="s">
        <v>54</v>
      </c>
      <c r="E5" s="27" t="s">
        <v>55</v>
      </c>
      <c r="F5" s="27" t="s">
        <v>56</v>
      </c>
      <c r="G5" s="35">
        <v>2.3585392522874283E-5</v>
      </c>
      <c r="H5" s="35">
        <v>1.6791081012151583E-5</v>
      </c>
      <c r="I5" s="35">
        <v>6.7544361665265269E-6</v>
      </c>
      <c r="J5" s="35">
        <v>5.4940256613159967E-6</v>
      </c>
      <c r="K5" s="35">
        <v>4.5418798208629594E-6</v>
      </c>
      <c r="L5" s="35">
        <v>1.0844552291114509E-5</v>
      </c>
      <c r="M5" s="35">
        <v>1.3135048983998866E-5</v>
      </c>
      <c r="N5" s="35">
        <v>1.1856668914979015E-5</v>
      </c>
      <c r="O5" s="34"/>
      <c r="Q5" s="1" t="s">
        <v>24</v>
      </c>
      <c r="R5" s="5">
        <f t="shared" ref="R5:Z5" si="3">PERCENTILE(G2:G16,0.9)</f>
        <v>7.3616551704915512E-5</v>
      </c>
      <c r="S5" s="5">
        <f t="shared" si="3"/>
        <v>6.5008714944393087E-5</v>
      </c>
      <c r="T5" s="5">
        <f t="shared" si="3"/>
        <v>4.7331300837480847E-5</v>
      </c>
      <c r="U5" s="5">
        <f t="shared" si="3"/>
        <v>4.5042257872163076E-5</v>
      </c>
      <c r="V5" s="5">
        <f t="shared" si="3"/>
        <v>3.626465333680856E-5</v>
      </c>
      <c r="W5" s="5">
        <f t="shared" si="3"/>
        <v>4.1224606654065555E-5</v>
      </c>
      <c r="X5" s="5">
        <f t="shared" si="3"/>
        <v>4.3816447177810991E-5</v>
      </c>
      <c r="Y5" s="5">
        <f t="shared" si="3"/>
        <v>4.4891645526264625E-5</v>
      </c>
      <c r="Z5" s="5">
        <f t="shared" si="3"/>
        <v>1.8138668618577786E-5</v>
      </c>
    </row>
    <row r="6" spans="1:26" x14ac:dyDescent="0.25">
      <c r="A6" s="27" t="s">
        <v>38</v>
      </c>
      <c r="B6" s="27" t="s">
        <v>39</v>
      </c>
      <c r="C6" s="27" t="s">
        <v>10</v>
      </c>
      <c r="D6" s="27" t="s">
        <v>58</v>
      </c>
      <c r="E6" s="27" t="s">
        <v>59</v>
      </c>
      <c r="F6" s="27" t="s">
        <v>57</v>
      </c>
      <c r="G6" s="35">
        <v>2.5041312255780213E-5</v>
      </c>
      <c r="H6" s="35">
        <v>3.7180720980004634E-5</v>
      </c>
      <c r="I6" s="35">
        <v>2.0652281960554051E-5</v>
      </c>
      <c r="J6" s="35">
        <v>1.4243412948178689E-5</v>
      </c>
      <c r="K6" s="35">
        <v>9.157942417914456E-6</v>
      </c>
      <c r="L6" s="35">
        <v>2.3435685336868922E-5</v>
      </c>
      <c r="M6" s="35">
        <v>1.6708262116898383E-5</v>
      </c>
      <c r="N6" s="35">
        <v>1.5632591645849285E-5</v>
      </c>
      <c r="O6" s="34"/>
      <c r="Q6" s="1" t="s">
        <v>25</v>
      </c>
      <c r="R6" s="5">
        <f t="shared" ref="R6" si="4">R5-R4</f>
        <v>6.1760999046646658E-5</v>
      </c>
      <c r="S6" s="5">
        <f t="shared" ref="S6:Z6" si="5">S5-S4</f>
        <v>4.984151523570842E-5</v>
      </c>
      <c r="T6" s="5">
        <f t="shared" si="5"/>
        <v>4.3400884835052652E-5</v>
      </c>
      <c r="U6" s="5">
        <f t="shared" si="5"/>
        <v>4.190230987375117E-5</v>
      </c>
      <c r="V6" s="5">
        <f t="shared" si="5"/>
        <v>3.411670955270193E-5</v>
      </c>
      <c r="W6" s="5">
        <f t="shared" si="5"/>
        <v>3.6712687292615802E-5</v>
      </c>
      <c r="X6" s="5">
        <f t="shared" si="5"/>
        <v>3.8933839051123341E-5</v>
      </c>
      <c r="Y6" s="5">
        <f t="shared" si="5"/>
        <v>4.2242520391910756E-5</v>
      </c>
      <c r="Z6" s="5">
        <f t="shared" si="5"/>
        <v>1.4861612238917657E-5</v>
      </c>
    </row>
    <row r="7" spans="1:26" x14ac:dyDescent="0.25">
      <c r="A7" s="27" t="s">
        <v>38</v>
      </c>
      <c r="B7" s="27" t="s">
        <v>39</v>
      </c>
      <c r="C7" s="27" t="s">
        <v>11</v>
      </c>
      <c r="D7" s="27" t="s">
        <v>60</v>
      </c>
      <c r="E7" s="27" t="s">
        <v>61</v>
      </c>
      <c r="F7" s="27" t="s">
        <v>49</v>
      </c>
      <c r="G7" s="35">
        <v>5.7377579589413826E-5</v>
      </c>
      <c r="H7" s="35">
        <v>5.2210558351362124E-5</v>
      </c>
      <c r="I7" s="35">
        <v>2.4150891791426452E-5</v>
      </c>
      <c r="J7" s="35">
        <v>4.4234889188731764E-5</v>
      </c>
      <c r="K7" s="35">
        <v>3.4776810502617231E-5</v>
      </c>
      <c r="L7" s="35">
        <v>2.1286845993494889E-5</v>
      </c>
      <c r="M7" s="35">
        <v>2.6492531769243392E-5</v>
      </c>
      <c r="N7" s="35">
        <v>3.4814830799211344E-5</v>
      </c>
      <c r="O7" s="34"/>
      <c r="R7">
        <f t="shared" ref="R7:Z7" si="6">COUNT(G2:G16)</f>
        <v>14</v>
      </c>
      <c r="S7">
        <f t="shared" si="6"/>
        <v>14</v>
      </c>
      <c r="T7">
        <f t="shared" si="6"/>
        <v>14</v>
      </c>
      <c r="U7">
        <f t="shared" si="6"/>
        <v>14</v>
      </c>
      <c r="V7">
        <f t="shared" si="6"/>
        <v>14</v>
      </c>
      <c r="W7">
        <f t="shared" si="6"/>
        <v>14</v>
      </c>
      <c r="X7">
        <f t="shared" si="6"/>
        <v>14</v>
      </c>
      <c r="Y7">
        <f t="shared" si="6"/>
        <v>14</v>
      </c>
      <c r="Z7">
        <f t="shared" si="6"/>
        <v>2</v>
      </c>
    </row>
    <row r="8" spans="1:26" x14ac:dyDescent="0.25">
      <c r="A8" s="27" t="s">
        <v>38</v>
      </c>
      <c r="B8" s="27" t="s">
        <v>39</v>
      </c>
      <c r="C8" s="27" t="s">
        <v>12</v>
      </c>
      <c r="D8" s="27" t="s">
        <v>62</v>
      </c>
      <c r="E8" s="27" t="s">
        <v>63</v>
      </c>
      <c r="F8" s="27" t="s">
        <v>57</v>
      </c>
      <c r="G8" s="35">
        <v>5.7133292171303491E-5</v>
      </c>
      <c r="H8" s="35">
        <v>7.0493639198549184E-5</v>
      </c>
      <c r="I8" s="35">
        <v>4.1984621147407106E-5</v>
      </c>
      <c r="J8" s="35">
        <v>4.538827302220507E-5</v>
      </c>
      <c r="K8" s="35">
        <v>3.6902300265747697E-5</v>
      </c>
      <c r="L8" s="35">
        <v>4.4560508871716405E-5</v>
      </c>
      <c r="M8" s="35">
        <v>4.76912582896938E-5</v>
      </c>
      <c r="N8" s="35">
        <v>4.9210280409287436E-5</v>
      </c>
      <c r="O8" s="34"/>
    </row>
    <row r="9" spans="1:26" x14ac:dyDescent="0.25">
      <c r="A9" s="27" t="s">
        <v>38</v>
      </c>
      <c r="B9" s="27" t="s">
        <v>39</v>
      </c>
      <c r="C9" s="27" t="s">
        <v>13</v>
      </c>
      <c r="D9" s="27" t="s">
        <v>64</v>
      </c>
      <c r="E9" s="27" t="s">
        <v>65</v>
      </c>
      <c r="F9" s="27" t="s">
        <v>49</v>
      </c>
      <c r="G9" s="35">
        <v>3.0354288979901421E-5</v>
      </c>
      <c r="H9" s="35">
        <v>3.995023237874819E-5</v>
      </c>
      <c r="I9" s="35">
        <v>3.3499788185446081E-5</v>
      </c>
      <c r="J9" s="35">
        <v>2.6433430662109458E-5</v>
      </c>
      <c r="K9" s="35">
        <v>1.7376680813465443E-5</v>
      </c>
      <c r="L9" s="35">
        <v>3.3440834812880206E-5</v>
      </c>
      <c r="M9" s="35">
        <v>3.4165331592211272E-5</v>
      </c>
      <c r="N9" s="35">
        <v>3.4084001822520807E-5</v>
      </c>
      <c r="O9" s="35">
        <v>1.9996370148442495E-5</v>
      </c>
    </row>
    <row r="10" spans="1:26" x14ac:dyDescent="0.25">
      <c r="A10" s="27" t="s">
        <v>38</v>
      </c>
      <c r="B10" s="27" t="s">
        <v>39</v>
      </c>
      <c r="C10" s="27" t="s">
        <v>14</v>
      </c>
      <c r="D10" s="27" t="s">
        <v>66</v>
      </c>
      <c r="E10" s="27" t="s">
        <v>67</v>
      </c>
      <c r="F10" s="27" t="s">
        <v>49</v>
      </c>
      <c r="G10" s="35">
        <v>9.7361820670422673E-6</v>
      </c>
      <c r="H10" s="35">
        <v>2.7072061020589898E-5</v>
      </c>
      <c r="I10" s="35">
        <v>1.9815785073383191E-5</v>
      </c>
      <c r="J10" s="35">
        <v>5.4056371895554051E-6</v>
      </c>
      <c r="K10" s="35">
        <v>7.2227413263383571E-6</v>
      </c>
      <c r="L10" s="35">
        <v>2.2691987269035165E-6</v>
      </c>
      <c r="M10" s="35">
        <v>5.8455965093647437E-7</v>
      </c>
      <c r="N10" s="35">
        <v>1.8666666922702765E-6</v>
      </c>
      <c r="O10" s="35">
        <v>1.4193548497954204E-6</v>
      </c>
    </row>
    <row r="11" spans="1:26" x14ac:dyDescent="0.25">
      <c r="A11" s="27" t="s">
        <v>38</v>
      </c>
      <c r="B11" s="27" t="s">
        <v>39</v>
      </c>
      <c r="C11" s="27" t="s">
        <v>15</v>
      </c>
      <c r="D11" s="27" t="s">
        <v>68</v>
      </c>
      <c r="E11" s="27" t="s">
        <v>69</v>
      </c>
      <c r="F11" s="27" t="s">
        <v>49</v>
      </c>
      <c r="G11" s="35">
        <v>1.7085804160913162E-5</v>
      </c>
      <c r="H11" s="35">
        <v>2.7406116878708299E-5</v>
      </c>
      <c r="I11" s="35">
        <v>1.3962320690552587E-5</v>
      </c>
      <c r="J11" s="35">
        <v>1.5108252444138014E-5</v>
      </c>
      <c r="K11" s="35">
        <v>7.458737673005089E-6</v>
      </c>
      <c r="L11" s="35">
        <v>1.8786826679691633E-5</v>
      </c>
      <c r="M11" s="35">
        <v>2.2941123447389256E-5</v>
      </c>
      <c r="N11" s="35">
        <v>1.6264648440453322E-5</v>
      </c>
      <c r="O11" s="34"/>
    </row>
    <row r="12" spans="1:26" x14ac:dyDescent="0.25">
      <c r="A12" s="27" t="s">
        <v>38</v>
      </c>
      <c r="B12" s="27" t="s">
        <v>39</v>
      </c>
      <c r="C12" s="27" t="s">
        <v>16</v>
      </c>
      <c r="D12" s="27" t="s">
        <v>70</v>
      </c>
      <c r="E12" s="27" t="s">
        <v>71</v>
      </c>
      <c r="F12" s="27" t="s">
        <v>56</v>
      </c>
      <c r="G12" s="35">
        <v>1.3403030251621121E-5</v>
      </c>
      <c r="H12" s="35">
        <v>1.04929291348711E-5</v>
      </c>
      <c r="I12" s="35">
        <v>1.6615934471605885E-6</v>
      </c>
      <c r="J12" s="35">
        <v>2.1689383450646974E-6</v>
      </c>
      <c r="K12" s="35">
        <v>1.0902233576604791E-6</v>
      </c>
      <c r="L12" s="35">
        <v>6.9241906907512704E-6</v>
      </c>
      <c r="M12" s="35">
        <v>6.5529597956507734E-6</v>
      </c>
      <c r="N12" s="35">
        <v>4.1209975825040599E-6</v>
      </c>
      <c r="O12" s="34"/>
    </row>
    <row r="13" spans="1:26" x14ac:dyDescent="0.25">
      <c r="A13" s="27" t="s">
        <v>38</v>
      </c>
      <c r="B13" s="27" t="s">
        <v>39</v>
      </c>
      <c r="C13" s="27" t="s">
        <v>17</v>
      </c>
      <c r="D13" s="27" t="s">
        <v>72</v>
      </c>
      <c r="E13" s="27" t="s">
        <v>73</v>
      </c>
      <c r="F13" s="27" t="s">
        <v>57</v>
      </c>
      <c r="G13" s="35">
        <v>1.7816718011824395E-5</v>
      </c>
      <c r="H13" s="35">
        <v>3.2688274498052465E-5</v>
      </c>
      <c r="I13" s="35">
        <v>2.7657272011757892E-5</v>
      </c>
      <c r="J13" s="35">
        <v>3.3787580795448221E-5</v>
      </c>
      <c r="K13" s="35">
        <v>1.7332550565011753E-5</v>
      </c>
      <c r="L13" s="35">
        <v>2.2718891406431544E-5</v>
      </c>
      <c r="M13" s="35">
        <v>1.9170294897358856E-5</v>
      </c>
      <c r="N13" s="35">
        <v>1.7165209148264821E-5</v>
      </c>
      <c r="O13" s="34"/>
    </row>
    <row r="14" spans="1:26" x14ac:dyDescent="0.25">
      <c r="A14" s="27" t="s">
        <v>38</v>
      </c>
      <c r="B14" s="27" t="s">
        <v>39</v>
      </c>
      <c r="C14" s="27" t="s">
        <v>18</v>
      </c>
      <c r="D14" s="27" t="s">
        <v>74</v>
      </c>
      <c r="E14" s="27" t="s">
        <v>75</v>
      </c>
      <c r="F14" s="27" t="s">
        <v>56</v>
      </c>
      <c r="G14" s="35">
        <v>1.1192347975403599E-5</v>
      </c>
      <c r="H14" s="35">
        <v>1.447125057862742E-5</v>
      </c>
      <c r="I14" s="35">
        <v>2.7201216463860573E-6</v>
      </c>
      <c r="J14" s="35">
        <v>6.1683861834656753E-7</v>
      </c>
      <c r="K14" s="35">
        <v>1.1219711969253514E-6</v>
      </c>
      <c r="L14" s="35">
        <v>3.4780887917491031E-6</v>
      </c>
      <c r="M14" s="35">
        <v>4.1667431257034574E-6</v>
      </c>
      <c r="N14" s="35">
        <v>2.0183226565752165E-6</v>
      </c>
      <c r="O14" s="34"/>
    </row>
    <row r="15" spans="1:26" x14ac:dyDescent="0.25">
      <c r="A15" s="27" t="s">
        <v>38</v>
      </c>
      <c r="B15" s="27" t="s">
        <v>39</v>
      </c>
      <c r="C15" s="27" t="s">
        <v>19</v>
      </c>
      <c r="D15" s="27" t="s">
        <v>76</v>
      </c>
      <c r="E15" s="27" t="s">
        <v>77</v>
      </c>
      <c r="F15" s="27" t="s">
        <v>49</v>
      </c>
      <c r="G15" s="35">
        <v>4.7849522855096318E-5</v>
      </c>
      <c r="H15" s="36">
        <f>AVERAGE(G15,I15)</f>
        <v>4.8736128922732952E-5</v>
      </c>
      <c r="I15" s="35">
        <v>4.9622734990369585E-5</v>
      </c>
      <c r="J15" s="35">
        <v>3.6827585771505735E-5</v>
      </c>
      <c r="K15" s="35">
        <v>3.3921450491017492E-5</v>
      </c>
      <c r="L15" s="35">
        <v>2.9003702974925114E-5</v>
      </c>
      <c r="M15" s="35">
        <v>3.477522125008438E-5</v>
      </c>
      <c r="N15" s="35">
        <v>3.3590513188149394E-5</v>
      </c>
      <c r="O15" s="34"/>
    </row>
    <row r="16" spans="1:26" x14ac:dyDescent="0.25">
      <c r="G16" s="2"/>
      <c r="H16" s="2"/>
      <c r="I16" s="2"/>
      <c r="J16" s="2"/>
      <c r="K16" s="2"/>
      <c r="L16" s="2"/>
      <c r="M16" s="2"/>
      <c r="N16" s="2"/>
      <c r="O16" s="2"/>
    </row>
    <row r="17" spans="7:17" x14ac:dyDescent="0.25">
      <c r="G17" s="2"/>
      <c r="H17" s="2"/>
      <c r="I17" s="2"/>
      <c r="J17" s="2"/>
      <c r="K17" s="2"/>
      <c r="L17" s="2"/>
      <c r="M17" s="2"/>
      <c r="N17" s="2"/>
      <c r="O17" s="2"/>
    </row>
    <row r="18" spans="7:17" x14ac:dyDescent="0.25">
      <c r="G18" s="2"/>
      <c r="H18" s="2"/>
      <c r="I18" s="2"/>
      <c r="J18" s="2"/>
      <c r="K18" s="2"/>
      <c r="L18" s="2"/>
      <c r="M18" s="2"/>
      <c r="N18" s="2"/>
      <c r="O18" s="2"/>
    </row>
    <row r="19" spans="7:17" x14ac:dyDescent="0.25">
      <c r="G19" s="2"/>
      <c r="H19" s="2"/>
      <c r="I19" s="2"/>
      <c r="J19" s="2"/>
      <c r="K19" s="2"/>
      <c r="L19" s="2"/>
      <c r="M19" s="2"/>
      <c r="N19" s="2"/>
      <c r="O19" s="2"/>
    </row>
    <row r="20" spans="7:17" x14ac:dyDescent="0.25">
      <c r="G20" s="2"/>
      <c r="H20" s="2"/>
      <c r="I20" s="2"/>
      <c r="J20" s="2"/>
      <c r="K20" s="2"/>
      <c r="L20" s="2"/>
      <c r="M20" s="2"/>
      <c r="N20" s="2"/>
      <c r="O20" s="2"/>
    </row>
    <row r="21" spans="7:17" x14ac:dyDescent="0.25">
      <c r="G21" s="2"/>
      <c r="H21" s="2"/>
      <c r="I21" s="2"/>
      <c r="J21" s="2"/>
      <c r="K21" s="2"/>
      <c r="L21" s="2"/>
      <c r="M21" s="2"/>
      <c r="N21" s="2"/>
      <c r="O21" s="2"/>
    </row>
    <row r="22" spans="7:17" x14ac:dyDescent="0.25">
      <c r="G22" s="2"/>
      <c r="H22" s="2"/>
      <c r="I22" s="2"/>
      <c r="J22" s="2"/>
      <c r="K22" s="2"/>
      <c r="L22" s="2"/>
      <c r="M22" s="2"/>
      <c r="N22" s="2"/>
      <c r="O22" s="2"/>
    </row>
    <row r="23" spans="7:17" x14ac:dyDescent="0.25">
      <c r="G23" s="2"/>
      <c r="H23" s="2"/>
      <c r="I23" s="2"/>
      <c r="J23" s="2"/>
      <c r="K23" s="2"/>
      <c r="L23" s="2"/>
      <c r="M23" s="2"/>
      <c r="N23" s="2"/>
      <c r="O23" s="2"/>
    </row>
    <row r="24" spans="7:17" x14ac:dyDescent="0.25">
      <c r="G24" s="2"/>
      <c r="H24" s="2"/>
      <c r="I24" s="2"/>
      <c r="J24" s="2"/>
      <c r="K24" s="2"/>
      <c r="L24" s="2"/>
      <c r="M24" s="2"/>
      <c r="N24" s="2"/>
      <c r="O24" s="2"/>
    </row>
    <row r="25" spans="7:17" x14ac:dyDescent="0.25">
      <c r="G25" s="2"/>
      <c r="H25" s="2"/>
      <c r="I25" s="2"/>
      <c r="J25" s="2"/>
      <c r="K25" s="2"/>
      <c r="L25" s="2"/>
      <c r="M25" s="2"/>
      <c r="N25" s="2"/>
      <c r="O25" s="2"/>
    </row>
    <row r="26" spans="7:17" x14ac:dyDescent="0.25">
      <c r="G26" s="2"/>
      <c r="H26" s="2"/>
      <c r="I26" s="2"/>
      <c r="J26" s="2"/>
      <c r="K26" s="2"/>
      <c r="L26" s="2"/>
      <c r="M26" s="2"/>
      <c r="N26" s="2"/>
      <c r="O26" s="2"/>
    </row>
    <row r="27" spans="7:17" x14ac:dyDescent="0.25">
      <c r="G27" s="2"/>
      <c r="H27" s="2"/>
      <c r="I27" s="2"/>
      <c r="J27" s="2"/>
      <c r="K27" s="2"/>
      <c r="L27" s="2"/>
      <c r="M27" s="2"/>
      <c r="N27" s="2"/>
      <c r="O27" s="2"/>
    </row>
    <row r="28" spans="7:17" x14ac:dyDescent="0.25">
      <c r="G28" s="2"/>
      <c r="H28" s="2"/>
      <c r="I28" s="2"/>
      <c r="J28" s="2"/>
      <c r="K28" s="2"/>
      <c r="L28" s="2"/>
      <c r="M28" s="2"/>
      <c r="N28" s="2"/>
      <c r="O28" s="2"/>
    </row>
    <row r="31" spans="7:17" x14ac:dyDescent="0.25">
      <c r="Q31" t="s">
        <v>122</v>
      </c>
    </row>
    <row r="32" spans="7:17" x14ac:dyDescent="0.25">
      <c r="Q32" s="3">
        <f>(Y3-R3)/R3</f>
        <v>-0.44596818881120526</v>
      </c>
    </row>
    <row r="33" spans="17:23" x14ac:dyDescent="0.25">
      <c r="Q33" s="38" t="s">
        <v>124</v>
      </c>
      <c r="R33" s="38"/>
      <c r="S33" s="38"/>
      <c r="T33" s="38"/>
      <c r="U33" s="38"/>
      <c r="V33" s="38"/>
      <c r="W33" s="38"/>
    </row>
    <row r="34" spans="17:23" x14ac:dyDescent="0.25">
      <c r="Q34" s="38"/>
      <c r="R34" s="38"/>
      <c r="S34" s="38"/>
      <c r="T34" s="38"/>
      <c r="U34" s="38"/>
      <c r="V34" s="38"/>
      <c r="W34" s="38"/>
    </row>
    <row r="35" spans="17:23" x14ac:dyDescent="0.25">
      <c r="Q35" s="38"/>
      <c r="R35" s="38"/>
      <c r="S35" s="38"/>
      <c r="T35" s="38"/>
      <c r="U35" s="38"/>
      <c r="V35" s="38"/>
      <c r="W35" s="38"/>
    </row>
    <row r="109" spans="21:21" x14ac:dyDescent="0.25">
      <c r="U109" s="4"/>
    </row>
  </sheetData>
  <mergeCells count="1">
    <mergeCell ref="Q33:W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workbookViewId="0">
      <selection activeCell="A2" sqref="A2"/>
    </sheetView>
  </sheetViews>
  <sheetFormatPr defaultColWidth="11" defaultRowHeight="15" x14ac:dyDescent="0.25"/>
  <cols>
    <col min="1" max="1" width="29.140625" bestFit="1" customWidth="1"/>
    <col min="2" max="2" width="23.5703125" bestFit="1" customWidth="1"/>
    <col min="3" max="3" width="16" bestFit="1" customWidth="1"/>
    <col min="4" max="4" width="5.5703125" bestFit="1" customWidth="1"/>
    <col min="5" max="5" width="9.42578125" bestFit="1" customWidth="1"/>
    <col min="6" max="6" width="19.42578125" bestFit="1" customWidth="1"/>
    <col min="7" max="7" width="12" bestFit="1" customWidth="1"/>
    <col min="8" max="8" width="10.28515625" bestFit="1" customWidth="1"/>
    <col min="9" max="9" width="27.5703125" bestFit="1" customWidth="1"/>
    <col min="10" max="10" width="16.7109375" bestFit="1" customWidth="1"/>
    <col min="11" max="11" width="25.28515625" bestFit="1" customWidth="1"/>
    <col min="12" max="12" width="22.7109375" bestFit="1" customWidth="1"/>
    <col min="13" max="13" width="14.85546875" bestFit="1" customWidth="1"/>
    <col min="14" max="14" width="14.42578125" bestFit="1" customWidth="1"/>
    <col min="15" max="15" width="14.28515625" bestFit="1" customWidth="1"/>
    <col min="16" max="16" width="14.7109375" bestFit="1" customWidth="1"/>
    <col min="17" max="17" width="23.85546875" bestFit="1" customWidth="1"/>
    <col min="18" max="18" width="21.5703125" bestFit="1" customWidth="1"/>
    <col min="19" max="19" width="20.140625" bestFit="1" customWidth="1"/>
  </cols>
  <sheetData>
    <row r="1" spans="1:19" x14ac:dyDescent="0.25">
      <c r="A1" s="20" t="s">
        <v>36</v>
      </c>
      <c r="B1" s="20" t="s">
        <v>35</v>
      </c>
      <c r="C1" s="20" t="s">
        <v>37</v>
      </c>
      <c r="D1" s="20" t="s">
        <v>78</v>
      </c>
      <c r="E1" s="20" t="s">
        <v>79</v>
      </c>
      <c r="F1" s="20" t="s">
        <v>80</v>
      </c>
      <c r="G1" s="20" t="s">
        <v>81</v>
      </c>
      <c r="H1" s="20" t="s">
        <v>82</v>
      </c>
      <c r="I1" s="20" t="s">
        <v>83</v>
      </c>
      <c r="J1" s="20" t="s">
        <v>84</v>
      </c>
      <c r="K1" s="20" t="s">
        <v>85</v>
      </c>
      <c r="L1" s="20" t="s">
        <v>86</v>
      </c>
      <c r="M1" s="20" t="s">
        <v>87</v>
      </c>
      <c r="N1" s="20" t="s">
        <v>88</v>
      </c>
      <c r="O1" s="20" t="s">
        <v>89</v>
      </c>
      <c r="P1" s="20" t="s">
        <v>90</v>
      </c>
      <c r="Q1" s="20" t="s">
        <v>91</v>
      </c>
      <c r="R1" s="20" t="s">
        <v>92</v>
      </c>
      <c r="S1" s="20" t="s">
        <v>93</v>
      </c>
    </row>
    <row r="2" spans="1:19" x14ac:dyDescent="0.25">
      <c r="A2" s="31" t="s">
        <v>39</v>
      </c>
      <c r="B2" s="31" t="s">
        <v>38</v>
      </c>
      <c r="C2" s="31" t="s">
        <v>6</v>
      </c>
      <c r="D2" s="31" t="s">
        <v>1</v>
      </c>
      <c r="E2" s="31" t="s">
        <v>94</v>
      </c>
      <c r="F2" s="31" t="s">
        <v>95</v>
      </c>
      <c r="G2" s="32">
        <v>38722</v>
      </c>
      <c r="H2" s="32">
        <v>39081</v>
      </c>
      <c r="I2" s="31" t="s">
        <v>94</v>
      </c>
      <c r="J2" s="33">
        <v>61</v>
      </c>
      <c r="K2" s="33">
        <v>58</v>
      </c>
      <c r="L2" s="33">
        <v>1.2840116552728558E-4</v>
      </c>
      <c r="M2" s="31" t="s">
        <v>96</v>
      </c>
      <c r="N2" s="33">
        <v>1.1063934387672562E-5</v>
      </c>
      <c r="O2" s="33">
        <v>9.3000000000000007E-6</v>
      </c>
      <c r="P2" s="33">
        <v>2.0100000000000001E-5</v>
      </c>
      <c r="Q2" s="31" t="s">
        <v>97</v>
      </c>
      <c r="R2" s="33">
        <v>1</v>
      </c>
      <c r="S2" s="33">
        <v>0</v>
      </c>
    </row>
    <row r="3" spans="1:19" x14ac:dyDescent="0.25">
      <c r="A3" s="31" t="s">
        <v>39</v>
      </c>
      <c r="B3" s="31" t="s">
        <v>38</v>
      </c>
      <c r="C3" s="31" t="s">
        <v>6</v>
      </c>
      <c r="D3" s="31" t="s">
        <v>2</v>
      </c>
      <c r="E3" s="31" t="s">
        <v>94</v>
      </c>
      <c r="F3" s="31" t="s">
        <v>95</v>
      </c>
      <c r="G3" s="32">
        <v>39088</v>
      </c>
      <c r="H3" s="32">
        <v>39442</v>
      </c>
      <c r="I3" s="31" t="s">
        <v>94</v>
      </c>
      <c r="J3" s="33">
        <v>62</v>
      </c>
      <c r="K3" s="33">
        <v>56</v>
      </c>
      <c r="L3" s="33">
        <v>8.2605825208962157E-5</v>
      </c>
      <c r="M3" s="31" t="s">
        <v>96</v>
      </c>
      <c r="N3" s="33">
        <v>7.3080645007951631E-6</v>
      </c>
      <c r="O3" s="33">
        <v>6.1999999999999999E-6</v>
      </c>
      <c r="P3" s="33">
        <v>7.4000000000000003E-6</v>
      </c>
      <c r="Q3" s="31" t="s">
        <v>97</v>
      </c>
      <c r="R3" s="33">
        <v>0</v>
      </c>
      <c r="S3" s="33">
        <v>0</v>
      </c>
    </row>
    <row r="4" spans="1:19" x14ac:dyDescent="0.25">
      <c r="A4" s="31" t="s">
        <v>39</v>
      </c>
      <c r="B4" s="31" t="s">
        <v>38</v>
      </c>
      <c r="C4" s="31" t="s">
        <v>6</v>
      </c>
      <c r="D4" s="31" t="s">
        <v>3</v>
      </c>
      <c r="E4" s="31" t="s">
        <v>94</v>
      </c>
      <c r="F4" s="31" t="s">
        <v>95</v>
      </c>
      <c r="G4" s="32">
        <v>39448</v>
      </c>
      <c r="H4" s="32">
        <v>39808</v>
      </c>
      <c r="I4" s="31" t="s">
        <v>94</v>
      </c>
      <c r="J4" s="33">
        <v>62</v>
      </c>
      <c r="K4" s="33">
        <v>59</v>
      </c>
      <c r="L4" s="33">
        <v>7.2018325951476233E-5</v>
      </c>
      <c r="M4" s="31" t="s">
        <v>96</v>
      </c>
      <c r="N4" s="33">
        <v>6.4516128502638762E-6</v>
      </c>
      <c r="O4" s="33">
        <v>5.4E-6</v>
      </c>
      <c r="P4" s="33">
        <v>7.4000000000000003E-6</v>
      </c>
      <c r="Q4" s="31" t="s">
        <v>97</v>
      </c>
      <c r="R4" s="33">
        <v>1</v>
      </c>
      <c r="S4" s="33">
        <v>0</v>
      </c>
    </row>
    <row r="5" spans="1:19" x14ac:dyDescent="0.25">
      <c r="A5" s="31" t="s">
        <v>39</v>
      </c>
      <c r="B5" s="31" t="s">
        <v>38</v>
      </c>
      <c r="C5" s="31" t="s">
        <v>6</v>
      </c>
      <c r="D5" s="31" t="s">
        <v>4</v>
      </c>
      <c r="E5" s="31" t="s">
        <v>94</v>
      </c>
      <c r="F5" s="31" t="s">
        <v>95</v>
      </c>
      <c r="G5" s="32">
        <v>39814</v>
      </c>
      <c r="H5" s="32">
        <v>40174</v>
      </c>
      <c r="I5" s="31" t="s">
        <v>94</v>
      </c>
      <c r="J5" s="33">
        <v>62</v>
      </c>
      <c r="K5" s="33">
        <v>57</v>
      </c>
      <c r="L5" s="33">
        <v>9.0255412575507974E-5</v>
      </c>
      <c r="M5" s="31" t="s">
        <v>96</v>
      </c>
      <c r="N5" s="33">
        <v>4.4241935484023998E-6</v>
      </c>
      <c r="O5" s="33">
        <v>4.3000000000000003E-6</v>
      </c>
      <c r="P5" s="33">
        <v>6.4999999999999996E-6</v>
      </c>
      <c r="Q5" s="31" t="s">
        <v>97</v>
      </c>
      <c r="R5" s="33">
        <v>3</v>
      </c>
      <c r="S5" s="33">
        <v>0</v>
      </c>
    </row>
    <row r="6" spans="1:19" x14ac:dyDescent="0.25">
      <c r="A6" s="31" t="s">
        <v>39</v>
      </c>
      <c r="B6" s="31" t="s">
        <v>38</v>
      </c>
      <c r="C6" s="31" t="s">
        <v>6</v>
      </c>
      <c r="D6" s="31" t="s">
        <v>5</v>
      </c>
      <c r="E6" s="31" t="s">
        <v>94</v>
      </c>
      <c r="F6" s="31" t="s">
        <v>95</v>
      </c>
      <c r="G6" s="32">
        <v>40180</v>
      </c>
      <c r="H6" s="32">
        <v>40540</v>
      </c>
      <c r="I6" s="31" t="s">
        <v>94</v>
      </c>
      <c r="J6" s="33">
        <v>61</v>
      </c>
      <c r="K6" s="33">
        <v>57</v>
      </c>
      <c r="L6" s="33">
        <v>1.2669112178979018E-4</v>
      </c>
      <c r="M6" s="31" t="s">
        <v>96</v>
      </c>
      <c r="N6" s="33">
        <v>2.5852459061081658E-6</v>
      </c>
      <c r="O6" s="33">
        <v>7.9999999999999996E-7</v>
      </c>
      <c r="P6" s="33">
        <v>4.3000000000000003E-6</v>
      </c>
      <c r="Q6" s="31" t="s">
        <v>97</v>
      </c>
      <c r="R6" s="33">
        <v>0</v>
      </c>
      <c r="S6" s="33">
        <v>0</v>
      </c>
    </row>
    <row r="7" spans="1:19" x14ac:dyDescent="0.25">
      <c r="A7" s="31" t="s">
        <v>39</v>
      </c>
      <c r="B7" s="31" t="s">
        <v>38</v>
      </c>
      <c r="C7" s="31" t="s">
        <v>6</v>
      </c>
      <c r="D7" s="31" t="s">
        <v>32</v>
      </c>
      <c r="E7" s="31" t="s">
        <v>94</v>
      </c>
      <c r="F7" s="31" t="s">
        <v>95</v>
      </c>
      <c r="G7" s="32">
        <v>40546</v>
      </c>
      <c r="H7" s="32">
        <v>40906</v>
      </c>
      <c r="I7" s="31" t="s">
        <v>94</v>
      </c>
      <c r="J7" s="33">
        <v>62</v>
      </c>
      <c r="K7" s="33">
        <v>62</v>
      </c>
      <c r="L7" s="33">
        <v>6.2774854746573005E-5</v>
      </c>
      <c r="M7" s="31" t="s">
        <v>96</v>
      </c>
      <c r="N7" s="33">
        <v>3.7903226352535703E-6</v>
      </c>
      <c r="O7" s="33">
        <v>3.1999999999999999E-6</v>
      </c>
      <c r="P7" s="33">
        <v>3.8E-6</v>
      </c>
      <c r="Q7" s="31" t="s">
        <v>97</v>
      </c>
      <c r="R7" s="33">
        <v>0</v>
      </c>
      <c r="S7" s="33">
        <v>1</v>
      </c>
    </row>
    <row r="8" spans="1:19" x14ac:dyDescent="0.25">
      <c r="A8" s="31" t="s">
        <v>39</v>
      </c>
      <c r="B8" s="31" t="s">
        <v>38</v>
      </c>
      <c r="C8" s="31" t="s">
        <v>6</v>
      </c>
      <c r="D8" s="31" t="s">
        <v>33</v>
      </c>
      <c r="E8" s="31" t="s">
        <v>94</v>
      </c>
      <c r="F8" s="31" t="s">
        <v>95</v>
      </c>
      <c r="G8" s="32">
        <v>40912</v>
      </c>
      <c r="H8" s="32">
        <v>41272</v>
      </c>
      <c r="I8" s="31" t="s">
        <v>94</v>
      </c>
      <c r="J8" s="33">
        <v>63</v>
      </c>
      <c r="K8" s="33">
        <v>61</v>
      </c>
      <c r="L8" s="33">
        <v>5.1796884675792675E-5</v>
      </c>
      <c r="M8" s="31" t="s">
        <v>96</v>
      </c>
      <c r="N8" s="33">
        <v>3.5619047182643998E-6</v>
      </c>
      <c r="O8" s="33">
        <v>3.4000000000000001E-6</v>
      </c>
      <c r="P8" s="33">
        <v>1.34E-5</v>
      </c>
      <c r="Q8" s="31" t="s">
        <v>97</v>
      </c>
      <c r="R8" s="33">
        <v>0</v>
      </c>
      <c r="S8" s="33">
        <v>0</v>
      </c>
    </row>
    <row r="9" spans="1:19" x14ac:dyDescent="0.25">
      <c r="A9" s="31" t="s">
        <v>39</v>
      </c>
      <c r="B9" s="31" t="s">
        <v>38</v>
      </c>
      <c r="C9" s="31" t="s">
        <v>7</v>
      </c>
      <c r="D9" s="31" t="s">
        <v>0</v>
      </c>
      <c r="E9" s="31" t="s">
        <v>94</v>
      </c>
      <c r="F9" s="31" t="s">
        <v>95</v>
      </c>
      <c r="G9" s="32">
        <v>38362</v>
      </c>
      <c r="H9" s="32">
        <v>38716</v>
      </c>
      <c r="I9" s="31" t="s">
        <v>94</v>
      </c>
      <c r="J9" s="33">
        <v>60</v>
      </c>
      <c r="K9" s="33">
        <v>59</v>
      </c>
      <c r="L9" s="33">
        <v>1.7637286081696663E-5</v>
      </c>
      <c r="M9" s="31" t="s">
        <v>98</v>
      </c>
      <c r="N9" s="33">
        <v>1.7341666716674808E-5</v>
      </c>
      <c r="O9" s="33">
        <v>1.7099999999999999E-5</v>
      </c>
      <c r="P9" s="33">
        <v>2.5899999999999999E-5</v>
      </c>
      <c r="Q9" s="31" t="s">
        <v>97</v>
      </c>
      <c r="R9" s="33">
        <v>19</v>
      </c>
      <c r="S9" s="33">
        <v>10</v>
      </c>
    </row>
    <row r="10" spans="1:19" x14ac:dyDescent="0.25">
      <c r="A10" s="31" t="s">
        <v>39</v>
      </c>
      <c r="B10" s="31" t="s">
        <v>38</v>
      </c>
      <c r="C10" s="31" t="s">
        <v>7</v>
      </c>
      <c r="D10" s="31" t="s">
        <v>1</v>
      </c>
      <c r="E10" s="31" t="s">
        <v>94</v>
      </c>
      <c r="F10" s="31" t="s">
        <v>95</v>
      </c>
      <c r="G10" s="32">
        <v>38722</v>
      </c>
      <c r="H10" s="32">
        <v>39082</v>
      </c>
      <c r="I10" s="31" t="s">
        <v>94</v>
      </c>
      <c r="J10" s="33">
        <v>61</v>
      </c>
      <c r="K10" s="33">
        <v>60</v>
      </c>
      <c r="L10" s="33">
        <v>2.5236631374051891E-5</v>
      </c>
      <c r="M10" s="31" t="s">
        <v>98</v>
      </c>
      <c r="N10" s="33">
        <v>1.3660656059371711E-5</v>
      </c>
      <c r="O10" s="33">
        <v>1.11E-5</v>
      </c>
      <c r="P10" s="33">
        <v>1.7499999999999998E-5</v>
      </c>
      <c r="Q10" s="31" t="s">
        <v>97</v>
      </c>
      <c r="R10" s="33">
        <v>11</v>
      </c>
      <c r="S10" s="33">
        <v>7</v>
      </c>
    </row>
    <row r="11" spans="1:19" x14ac:dyDescent="0.25">
      <c r="A11" s="31" t="s">
        <v>39</v>
      </c>
      <c r="B11" s="31" t="s">
        <v>38</v>
      </c>
      <c r="C11" s="31" t="s">
        <v>7</v>
      </c>
      <c r="D11" s="31" t="s">
        <v>2</v>
      </c>
      <c r="E11" s="31" t="s">
        <v>94</v>
      </c>
      <c r="F11" s="31" t="s">
        <v>95</v>
      </c>
      <c r="G11" s="32">
        <v>39088</v>
      </c>
      <c r="H11" s="32">
        <v>39442</v>
      </c>
      <c r="I11" s="31" t="s">
        <v>94</v>
      </c>
      <c r="J11" s="33">
        <v>61</v>
      </c>
      <c r="K11" s="33">
        <v>59</v>
      </c>
      <c r="L11" s="33">
        <v>1.2628529009169266E-5</v>
      </c>
      <c r="M11" s="31" t="s">
        <v>98</v>
      </c>
      <c r="N11" s="33">
        <v>7.4081966677560383E-6</v>
      </c>
      <c r="O11" s="33">
        <v>7.4000000000000003E-6</v>
      </c>
      <c r="P11" s="33">
        <v>7.8999989999999995E-6</v>
      </c>
      <c r="Q11" s="31" t="s">
        <v>97</v>
      </c>
      <c r="R11" s="33">
        <v>16</v>
      </c>
      <c r="S11" s="33">
        <v>7</v>
      </c>
    </row>
    <row r="12" spans="1:19" x14ac:dyDescent="0.25">
      <c r="A12" s="31" t="s">
        <v>39</v>
      </c>
      <c r="B12" s="31" t="s">
        <v>38</v>
      </c>
      <c r="C12" s="31" t="s">
        <v>7</v>
      </c>
      <c r="D12" s="31" t="s">
        <v>3</v>
      </c>
      <c r="E12" s="31" t="s">
        <v>94</v>
      </c>
      <c r="F12" s="31" t="s">
        <v>95</v>
      </c>
      <c r="G12" s="32">
        <v>39448</v>
      </c>
      <c r="H12" s="32">
        <v>39808</v>
      </c>
      <c r="I12" s="31" t="s">
        <v>94</v>
      </c>
      <c r="J12" s="33">
        <v>64</v>
      </c>
      <c r="K12" s="33">
        <v>61</v>
      </c>
      <c r="L12" s="33">
        <v>1.6712363032236114E-5</v>
      </c>
      <c r="M12" s="31" t="s">
        <v>98</v>
      </c>
      <c r="N12" s="33">
        <v>6.528124927740464E-6</v>
      </c>
      <c r="O12" s="33">
        <v>6.4999999999999996E-6</v>
      </c>
      <c r="P12" s="33">
        <v>7.4000000000000003E-6</v>
      </c>
      <c r="Q12" s="31" t="s">
        <v>97</v>
      </c>
      <c r="R12" s="33">
        <v>21</v>
      </c>
      <c r="S12" s="33">
        <v>8</v>
      </c>
    </row>
    <row r="13" spans="1:19" x14ac:dyDescent="0.25">
      <c r="A13" s="31" t="s">
        <v>39</v>
      </c>
      <c r="B13" s="31" t="s">
        <v>38</v>
      </c>
      <c r="C13" s="31" t="s">
        <v>7</v>
      </c>
      <c r="D13" s="31" t="s">
        <v>4</v>
      </c>
      <c r="E13" s="31" t="s">
        <v>94</v>
      </c>
      <c r="F13" s="31" t="s">
        <v>95</v>
      </c>
      <c r="G13" s="32">
        <v>39814</v>
      </c>
      <c r="H13" s="32">
        <v>40174</v>
      </c>
      <c r="I13" s="31" t="s">
        <v>94</v>
      </c>
      <c r="J13" s="33">
        <v>65</v>
      </c>
      <c r="K13" s="33">
        <v>62</v>
      </c>
      <c r="L13" s="33">
        <v>6.1600244480946602E-6</v>
      </c>
      <c r="M13" s="31" t="s">
        <v>98</v>
      </c>
      <c r="N13" s="33">
        <v>4.4738461488472798E-6</v>
      </c>
      <c r="O13" s="33">
        <v>4.3000000000000003E-6</v>
      </c>
      <c r="P13" s="33">
        <v>6.4999999999999996E-6</v>
      </c>
      <c r="Q13" s="31" t="s">
        <v>97</v>
      </c>
      <c r="R13" s="33">
        <v>38</v>
      </c>
      <c r="S13" s="33">
        <v>0</v>
      </c>
    </row>
    <row r="14" spans="1:19" x14ac:dyDescent="0.25">
      <c r="A14" s="31" t="s">
        <v>39</v>
      </c>
      <c r="B14" s="31" t="s">
        <v>38</v>
      </c>
      <c r="C14" s="31" t="s">
        <v>7</v>
      </c>
      <c r="D14" s="31" t="s">
        <v>5</v>
      </c>
      <c r="E14" s="31" t="s">
        <v>94</v>
      </c>
      <c r="F14" s="31" t="s">
        <v>95</v>
      </c>
      <c r="G14" s="32">
        <v>40180</v>
      </c>
      <c r="H14" s="32">
        <v>40540</v>
      </c>
      <c r="I14" s="31" t="s">
        <v>94</v>
      </c>
      <c r="J14" s="33">
        <v>61</v>
      </c>
      <c r="K14" s="33">
        <v>57</v>
      </c>
      <c r="L14" s="33">
        <v>1.0086635747460318E-5</v>
      </c>
      <c r="M14" s="31" t="s">
        <v>98</v>
      </c>
      <c r="N14" s="33">
        <v>2.5245901650153234E-6</v>
      </c>
      <c r="O14" s="33">
        <v>7.9999999999999996E-7</v>
      </c>
      <c r="P14" s="33">
        <v>4.3000000000000003E-6</v>
      </c>
      <c r="Q14" s="31" t="s">
        <v>97</v>
      </c>
      <c r="R14" s="33">
        <v>23</v>
      </c>
      <c r="S14" s="33">
        <v>0</v>
      </c>
    </row>
    <row r="15" spans="1:19" x14ac:dyDescent="0.25">
      <c r="A15" s="31" t="s">
        <v>39</v>
      </c>
      <c r="B15" s="31" t="s">
        <v>38</v>
      </c>
      <c r="C15" s="31" t="s">
        <v>7</v>
      </c>
      <c r="D15" s="31" t="s">
        <v>32</v>
      </c>
      <c r="E15" s="31" t="s">
        <v>94</v>
      </c>
      <c r="F15" s="31" t="s">
        <v>95</v>
      </c>
      <c r="G15" s="32">
        <v>40546</v>
      </c>
      <c r="H15" s="32">
        <v>40906</v>
      </c>
      <c r="I15" s="31" t="s">
        <v>94</v>
      </c>
      <c r="J15" s="33">
        <v>66</v>
      </c>
      <c r="K15" s="33">
        <v>59</v>
      </c>
      <c r="L15" s="33">
        <v>1.3696604906665201E-5</v>
      </c>
      <c r="M15" s="31" t="s">
        <v>98</v>
      </c>
      <c r="N15" s="33">
        <v>3.8000000586180249E-6</v>
      </c>
      <c r="O15" s="33">
        <v>3.8E-6</v>
      </c>
      <c r="P15" s="33">
        <v>3.8E-6</v>
      </c>
      <c r="Q15" s="31" t="s">
        <v>97</v>
      </c>
      <c r="R15" s="33">
        <v>17</v>
      </c>
      <c r="S15" s="33">
        <v>0</v>
      </c>
    </row>
    <row r="16" spans="1:19" x14ac:dyDescent="0.25">
      <c r="A16" s="31" t="s">
        <v>39</v>
      </c>
      <c r="B16" s="31" t="s">
        <v>38</v>
      </c>
      <c r="C16" s="31" t="s">
        <v>7</v>
      </c>
      <c r="D16" s="31" t="s">
        <v>33</v>
      </c>
      <c r="E16" s="31" t="s">
        <v>94</v>
      </c>
      <c r="F16" s="31" t="s">
        <v>95</v>
      </c>
      <c r="G16" s="32">
        <v>40912</v>
      </c>
      <c r="H16" s="32">
        <v>41272</v>
      </c>
      <c r="I16" s="31" t="s">
        <v>94</v>
      </c>
      <c r="J16" s="33">
        <v>65</v>
      </c>
      <c r="K16" s="33">
        <v>61</v>
      </c>
      <c r="L16" s="33">
        <v>1.0698359093395517E-5</v>
      </c>
      <c r="M16" s="31" t="s">
        <v>98</v>
      </c>
      <c r="N16" s="33">
        <v>3.3999999686784577E-6</v>
      </c>
      <c r="O16" s="33">
        <v>3.4000000000000001E-6</v>
      </c>
      <c r="P16" s="33">
        <v>3.4000000000000001E-6</v>
      </c>
      <c r="Q16" s="31" t="s">
        <v>97</v>
      </c>
      <c r="R16" s="33">
        <v>24</v>
      </c>
      <c r="S16" s="33">
        <v>0</v>
      </c>
    </row>
    <row r="17" spans="1:19" x14ac:dyDescent="0.25">
      <c r="A17" s="31" t="s">
        <v>39</v>
      </c>
      <c r="B17" s="31" t="s">
        <v>38</v>
      </c>
      <c r="C17" s="31" t="s">
        <v>8</v>
      </c>
      <c r="D17" s="31" t="s">
        <v>0</v>
      </c>
      <c r="E17" s="31" t="s">
        <v>99</v>
      </c>
      <c r="F17" s="31" t="s">
        <v>95</v>
      </c>
      <c r="G17" s="32">
        <v>38428</v>
      </c>
      <c r="H17" s="32">
        <v>38716</v>
      </c>
      <c r="I17" s="31" t="s">
        <v>94</v>
      </c>
      <c r="J17" s="33">
        <v>49</v>
      </c>
      <c r="K17" s="33">
        <v>48</v>
      </c>
      <c r="L17" s="33">
        <v>8.0576111182987617E-5</v>
      </c>
      <c r="M17" s="31" t="s">
        <v>98</v>
      </c>
      <c r="N17" s="33">
        <v>1.8493877122432886E-5</v>
      </c>
      <c r="O17" s="33">
        <v>1.7600000000000001E-5</v>
      </c>
      <c r="P17" s="33">
        <v>3.1999999999999999E-5</v>
      </c>
      <c r="Q17" s="31" t="s">
        <v>97</v>
      </c>
      <c r="R17" s="33">
        <v>23</v>
      </c>
      <c r="S17" s="33">
        <v>5</v>
      </c>
    </row>
    <row r="18" spans="1:19" x14ac:dyDescent="0.25">
      <c r="A18" s="31" t="s">
        <v>39</v>
      </c>
      <c r="B18" s="31" t="s">
        <v>38</v>
      </c>
      <c r="C18" s="31" t="s">
        <v>8</v>
      </c>
      <c r="D18" s="31" t="s">
        <v>1</v>
      </c>
      <c r="E18" s="31" t="s">
        <v>99</v>
      </c>
      <c r="F18" s="31" t="s">
        <v>95</v>
      </c>
      <c r="G18" s="32">
        <v>38722</v>
      </c>
      <c r="H18" s="32">
        <v>39082</v>
      </c>
      <c r="I18" s="31" t="s">
        <v>94</v>
      </c>
      <c r="J18" s="33">
        <v>61</v>
      </c>
      <c r="K18" s="33">
        <v>59</v>
      </c>
      <c r="L18" s="33">
        <v>2.7574651092868023E-5</v>
      </c>
      <c r="M18" s="31" t="s">
        <v>98</v>
      </c>
      <c r="N18" s="33">
        <v>1.4391802995037249E-5</v>
      </c>
      <c r="O18" s="33">
        <v>1.11E-5</v>
      </c>
      <c r="P18" s="33">
        <v>1.8E-5</v>
      </c>
      <c r="Q18" s="31" t="s">
        <v>97</v>
      </c>
      <c r="R18" s="33">
        <v>19</v>
      </c>
      <c r="S18" s="33">
        <v>9</v>
      </c>
    </row>
    <row r="19" spans="1:19" x14ac:dyDescent="0.25">
      <c r="A19" s="31" t="s">
        <v>39</v>
      </c>
      <c r="B19" s="31" t="s">
        <v>38</v>
      </c>
      <c r="C19" s="31" t="s">
        <v>8</v>
      </c>
      <c r="D19" s="31" t="s">
        <v>2</v>
      </c>
      <c r="E19" s="31" t="s">
        <v>99</v>
      </c>
      <c r="F19" s="31" t="s">
        <v>95</v>
      </c>
      <c r="G19" s="32">
        <v>39088</v>
      </c>
      <c r="H19" s="32">
        <v>39442</v>
      </c>
      <c r="I19" s="31" t="s">
        <v>94</v>
      </c>
      <c r="J19" s="33">
        <v>62</v>
      </c>
      <c r="K19" s="33">
        <v>60</v>
      </c>
      <c r="L19" s="33">
        <v>6.7558967657532774E-6</v>
      </c>
      <c r="M19" s="31" t="s">
        <v>98</v>
      </c>
      <c r="N19" s="33">
        <v>8.1758061711415419E-6</v>
      </c>
      <c r="O19" s="33">
        <v>7.9999999999999996E-6</v>
      </c>
      <c r="P19" s="33">
        <v>8.3000000000000002E-6</v>
      </c>
      <c r="Q19" s="31" t="s">
        <v>97</v>
      </c>
      <c r="R19" s="33">
        <v>28</v>
      </c>
      <c r="S19" s="33">
        <v>13</v>
      </c>
    </row>
    <row r="20" spans="1:19" x14ac:dyDescent="0.25">
      <c r="A20" s="31" t="s">
        <v>39</v>
      </c>
      <c r="B20" s="31" t="s">
        <v>38</v>
      </c>
      <c r="C20" s="31" t="s">
        <v>8</v>
      </c>
      <c r="D20" s="31" t="s">
        <v>3</v>
      </c>
      <c r="E20" s="31" t="s">
        <v>99</v>
      </c>
      <c r="F20" s="31" t="s">
        <v>95</v>
      </c>
      <c r="G20" s="32">
        <v>39448</v>
      </c>
      <c r="H20" s="32">
        <v>39808</v>
      </c>
      <c r="I20" s="31" t="s">
        <v>94</v>
      </c>
      <c r="J20" s="33">
        <v>61</v>
      </c>
      <c r="K20" s="33">
        <v>61</v>
      </c>
      <c r="L20" s="33">
        <v>7.5229470607542892E-6</v>
      </c>
      <c r="M20" s="31" t="s">
        <v>98</v>
      </c>
      <c r="N20" s="33">
        <v>7.1688523646906881E-6</v>
      </c>
      <c r="O20" s="33">
        <v>6.9999999999999999E-6</v>
      </c>
      <c r="P20" s="33">
        <v>8.1999999999999994E-6</v>
      </c>
      <c r="Q20" s="31" t="s">
        <v>97</v>
      </c>
      <c r="R20" s="33">
        <v>31</v>
      </c>
      <c r="S20" s="33">
        <v>8</v>
      </c>
    </row>
    <row r="21" spans="1:19" x14ac:dyDescent="0.25">
      <c r="A21" s="31" t="s">
        <v>39</v>
      </c>
      <c r="B21" s="31" t="s">
        <v>38</v>
      </c>
      <c r="C21" s="31" t="s">
        <v>8</v>
      </c>
      <c r="D21" s="31" t="s">
        <v>4</v>
      </c>
      <c r="E21" s="31" t="s">
        <v>99</v>
      </c>
      <c r="F21" s="31" t="s">
        <v>95</v>
      </c>
      <c r="G21" s="32">
        <v>39814</v>
      </c>
      <c r="H21" s="32">
        <v>40174</v>
      </c>
      <c r="I21" s="31" t="s">
        <v>94</v>
      </c>
      <c r="J21" s="33">
        <v>62</v>
      </c>
      <c r="K21" s="33">
        <v>60</v>
      </c>
      <c r="L21" s="33">
        <v>6.9576946467956686E-6</v>
      </c>
      <c r="M21" s="31" t="s">
        <v>98</v>
      </c>
      <c r="N21" s="33">
        <v>4.938709546495961E-6</v>
      </c>
      <c r="O21" s="33">
        <v>4.6999999999999999E-6</v>
      </c>
      <c r="P21" s="33">
        <v>7.1999999999999997E-6</v>
      </c>
      <c r="Q21" s="31" t="s">
        <v>97</v>
      </c>
      <c r="R21" s="33">
        <v>43</v>
      </c>
      <c r="S21" s="33">
        <v>0</v>
      </c>
    </row>
    <row r="22" spans="1:19" x14ac:dyDescent="0.25">
      <c r="A22" s="31" t="s">
        <v>39</v>
      </c>
      <c r="B22" s="31" t="s">
        <v>38</v>
      </c>
      <c r="C22" s="31" t="s">
        <v>8</v>
      </c>
      <c r="D22" s="31" t="s">
        <v>5</v>
      </c>
      <c r="E22" s="31" t="s">
        <v>99</v>
      </c>
      <c r="F22" s="31" t="s">
        <v>95</v>
      </c>
      <c r="G22" s="32">
        <v>40180</v>
      </c>
      <c r="H22" s="32">
        <v>40540</v>
      </c>
      <c r="I22" s="31" t="s">
        <v>94</v>
      </c>
      <c r="J22" s="33">
        <v>63</v>
      </c>
      <c r="K22" s="33">
        <v>60</v>
      </c>
      <c r="L22" s="33">
        <v>1.8379454665288601E-5</v>
      </c>
      <c r="M22" s="31" t="s">
        <v>98</v>
      </c>
      <c r="N22" s="33">
        <v>2.8333333261798543E-6</v>
      </c>
      <c r="O22" s="33">
        <v>8.9999999999999996E-7</v>
      </c>
      <c r="P22" s="33">
        <v>4.6999999999999999E-6</v>
      </c>
      <c r="Q22" s="31" t="s">
        <v>97</v>
      </c>
      <c r="R22" s="33">
        <v>20</v>
      </c>
      <c r="S22" s="33">
        <v>0</v>
      </c>
    </row>
    <row r="23" spans="1:19" x14ac:dyDescent="0.25">
      <c r="A23" s="31" t="s">
        <v>39</v>
      </c>
      <c r="B23" s="31" t="s">
        <v>38</v>
      </c>
      <c r="C23" s="31" t="s">
        <v>8</v>
      </c>
      <c r="D23" s="31" t="s">
        <v>32</v>
      </c>
      <c r="E23" s="31" t="s">
        <v>99</v>
      </c>
      <c r="F23" s="31" t="s">
        <v>95</v>
      </c>
      <c r="G23" s="32">
        <v>40546</v>
      </c>
      <c r="H23" s="32">
        <v>40906</v>
      </c>
      <c r="I23" s="31" t="s">
        <v>94</v>
      </c>
      <c r="J23" s="33">
        <v>63</v>
      </c>
      <c r="K23" s="33">
        <v>61</v>
      </c>
      <c r="L23" s="33">
        <v>1.71338994106441E-5</v>
      </c>
      <c r="M23" s="31" t="s">
        <v>98</v>
      </c>
      <c r="N23" s="33">
        <v>4.1999997082466651E-6</v>
      </c>
      <c r="O23" s="33">
        <v>4.0999999999999997E-6</v>
      </c>
      <c r="P23" s="33">
        <v>4.4000000000000002E-6</v>
      </c>
      <c r="Q23" s="31" t="s">
        <v>97</v>
      </c>
      <c r="R23" s="33">
        <v>12</v>
      </c>
      <c r="S23" s="33">
        <v>0</v>
      </c>
    </row>
    <row r="24" spans="1:19" x14ac:dyDescent="0.25">
      <c r="A24" s="31" t="s">
        <v>39</v>
      </c>
      <c r="B24" s="31" t="s">
        <v>38</v>
      </c>
      <c r="C24" s="31" t="s">
        <v>8</v>
      </c>
      <c r="D24" s="31" t="s">
        <v>33</v>
      </c>
      <c r="E24" s="31" t="s">
        <v>99</v>
      </c>
      <c r="F24" s="31" t="s">
        <v>95</v>
      </c>
      <c r="G24" s="32">
        <v>40912</v>
      </c>
      <c r="H24" s="32">
        <v>41272</v>
      </c>
      <c r="I24" s="31" t="s">
        <v>94</v>
      </c>
      <c r="J24" s="33">
        <v>60</v>
      </c>
      <c r="K24" s="33">
        <v>60</v>
      </c>
      <c r="L24" s="33">
        <v>1.450039221708721E-5</v>
      </c>
      <c r="M24" s="31" t="s">
        <v>98</v>
      </c>
      <c r="N24" s="33">
        <v>3.5616666499057223E-6</v>
      </c>
      <c r="O24" s="33">
        <v>3.4000000000000001E-6</v>
      </c>
      <c r="P24" s="33">
        <v>3.7000000000000002E-6</v>
      </c>
      <c r="Q24" s="31" t="s">
        <v>97</v>
      </c>
      <c r="R24" s="33">
        <v>14</v>
      </c>
      <c r="S24" s="33">
        <v>0</v>
      </c>
    </row>
    <row r="25" spans="1:19" x14ac:dyDescent="0.25">
      <c r="A25" s="31" t="s">
        <v>39</v>
      </c>
      <c r="B25" s="31" t="s">
        <v>38</v>
      </c>
      <c r="C25" s="31" t="s">
        <v>9</v>
      </c>
      <c r="D25" s="31" t="s">
        <v>0</v>
      </c>
      <c r="E25" s="31" t="s">
        <v>94</v>
      </c>
      <c r="F25" s="31" t="s">
        <v>95</v>
      </c>
      <c r="G25" s="32">
        <v>38368</v>
      </c>
      <c r="H25" s="32">
        <v>38716</v>
      </c>
      <c r="I25" s="31" t="s">
        <v>94</v>
      </c>
      <c r="J25" s="33">
        <v>59</v>
      </c>
      <c r="K25" s="33">
        <v>57</v>
      </c>
      <c r="L25" s="33">
        <v>2.3585392522874283E-5</v>
      </c>
      <c r="M25" s="31" t="s">
        <v>98</v>
      </c>
      <c r="N25" s="33">
        <v>1.5891525790566909E-5</v>
      </c>
      <c r="O25" s="33">
        <v>1.5800000000000001E-5</v>
      </c>
      <c r="P25" s="33">
        <v>1.5999999999999999E-5</v>
      </c>
      <c r="Q25" s="31" t="s">
        <v>97</v>
      </c>
      <c r="R25" s="33">
        <v>25</v>
      </c>
      <c r="S25" s="33">
        <v>4</v>
      </c>
    </row>
    <row r="26" spans="1:19" x14ac:dyDescent="0.25">
      <c r="A26" s="31" t="s">
        <v>39</v>
      </c>
      <c r="B26" s="31" t="s">
        <v>38</v>
      </c>
      <c r="C26" s="31" t="s">
        <v>9</v>
      </c>
      <c r="D26" s="31" t="s">
        <v>1</v>
      </c>
      <c r="E26" s="31" t="s">
        <v>94</v>
      </c>
      <c r="F26" s="31" t="s">
        <v>95</v>
      </c>
      <c r="G26" s="32">
        <v>38722</v>
      </c>
      <c r="H26" s="32">
        <v>39082</v>
      </c>
      <c r="I26" s="31" t="s">
        <v>94</v>
      </c>
      <c r="J26" s="33">
        <v>59</v>
      </c>
      <c r="K26" s="33">
        <v>57</v>
      </c>
      <c r="L26" s="33">
        <v>1.6791081012151583E-5</v>
      </c>
      <c r="M26" s="31" t="s">
        <v>98</v>
      </c>
      <c r="N26" s="33">
        <v>1.2838983289160967E-5</v>
      </c>
      <c r="O26" s="33">
        <v>6.7000000000000002E-6</v>
      </c>
      <c r="P26" s="33">
        <v>3.1699999999999998E-5</v>
      </c>
      <c r="Q26" s="31" t="s">
        <v>97</v>
      </c>
      <c r="R26" s="33">
        <v>17</v>
      </c>
      <c r="S26" s="33">
        <v>7</v>
      </c>
    </row>
    <row r="27" spans="1:19" x14ac:dyDescent="0.25">
      <c r="A27" s="31" t="s">
        <v>39</v>
      </c>
      <c r="B27" s="31" t="s">
        <v>38</v>
      </c>
      <c r="C27" s="31" t="s">
        <v>9</v>
      </c>
      <c r="D27" s="31" t="s">
        <v>2</v>
      </c>
      <c r="E27" s="31" t="s">
        <v>94</v>
      </c>
      <c r="F27" s="31" t="s">
        <v>95</v>
      </c>
      <c r="G27" s="32">
        <v>39088</v>
      </c>
      <c r="H27" s="32">
        <v>39442</v>
      </c>
      <c r="I27" s="31" t="s">
        <v>94</v>
      </c>
      <c r="J27" s="33">
        <v>62</v>
      </c>
      <c r="K27" s="33">
        <v>60</v>
      </c>
      <c r="L27" s="33">
        <v>6.7544361665265269E-6</v>
      </c>
      <c r="M27" s="31" t="s">
        <v>98</v>
      </c>
      <c r="N27" s="33">
        <v>7.9193541897703033E-6</v>
      </c>
      <c r="O27" s="33">
        <v>7.8999989999999995E-6</v>
      </c>
      <c r="P27" s="33">
        <v>8.1000000000000004E-6</v>
      </c>
      <c r="Q27" s="31" t="s">
        <v>97</v>
      </c>
      <c r="R27" s="33">
        <v>28</v>
      </c>
      <c r="S27" s="33">
        <v>12</v>
      </c>
    </row>
    <row r="28" spans="1:19" x14ac:dyDescent="0.25">
      <c r="A28" s="31" t="s">
        <v>39</v>
      </c>
      <c r="B28" s="31" t="s">
        <v>38</v>
      </c>
      <c r="C28" s="31" t="s">
        <v>9</v>
      </c>
      <c r="D28" s="31" t="s">
        <v>3</v>
      </c>
      <c r="E28" s="31" t="s">
        <v>94</v>
      </c>
      <c r="F28" s="31" t="s">
        <v>95</v>
      </c>
      <c r="G28" s="32">
        <v>39448</v>
      </c>
      <c r="H28" s="32">
        <v>39808</v>
      </c>
      <c r="I28" s="31" t="s">
        <v>94</v>
      </c>
      <c r="J28" s="33">
        <v>61</v>
      </c>
      <c r="K28" s="33">
        <v>60</v>
      </c>
      <c r="L28" s="33">
        <v>5.4940256613159967E-6</v>
      </c>
      <c r="M28" s="31" t="s">
        <v>98</v>
      </c>
      <c r="N28" s="33">
        <v>7.0098360352023491E-6</v>
      </c>
      <c r="O28" s="33">
        <v>6.4999999999999996E-6</v>
      </c>
      <c r="P28" s="33">
        <v>8.6000000000000007E-6</v>
      </c>
      <c r="Q28" s="31" t="s">
        <v>97</v>
      </c>
      <c r="R28" s="33">
        <v>35</v>
      </c>
      <c r="S28" s="33">
        <v>10</v>
      </c>
    </row>
    <row r="29" spans="1:19" x14ac:dyDescent="0.25">
      <c r="A29" s="31" t="s">
        <v>39</v>
      </c>
      <c r="B29" s="31" t="s">
        <v>38</v>
      </c>
      <c r="C29" s="31" t="s">
        <v>9</v>
      </c>
      <c r="D29" s="31" t="s">
        <v>4</v>
      </c>
      <c r="E29" s="31" t="s">
        <v>94</v>
      </c>
      <c r="F29" s="31" t="s">
        <v>95</v>
      </c>
      <c r="G29" s="32">
        <v>39814</v>
      </c>
      <c r="H29" s="32">
        <v>40174</v>
      </c>
      <c r="I29" s="31" t="s">
        <v>94</v>
      </c>
      <c r="J29" s="33">
        <v>62</v>
      </c>
      <c r="K29" s="33">
        <v>60</v>
      </c>
      <c r="L29" s="33">
        <v>4.5418798208629594E-6</v>
      </c>
      <c r="M29" s="31" t="s">
        <v>98</v>
      </c>
      <c r="N29" s="33">
        <v>4.9258064718155621E-6</v>
      </c>
      <c r="O29" s="33">
        <v>4.6E-6</v>
      </c>
      <c r="P29" s="33">
        <v>7.4000000000000003E-6</v>
      </c>
      <c r="Q29" s="31" t="s">
        <v>97</v>
      </c>
      <c r="R29" s="33">
        <v>42</v>
      </c>
      <c r="S29" s="33">
        <v>0</v>
      </c>
    </row>
    <row r="30" spans="1:19" x14ac:dyDescent="0.25">
      <c r="A30" s="31" t="s">
        <v>39</v>
      </c>
      <c r="B30" s="31" t="s">
        <v>38</v>
      </c>
      <c r="C30" s="31" t="s">
        <v>9</v>
      </c>
      <c r="D30" s="31" t="s">
        <v>5</v>
      </c>
      <c r="E30" s="31" t="s">
        <v>94</v>
      </c>
      <c r="F30" s="31" t="s">
        <v>95</v>
      </c>
      <c r="G30" s="32">
        <v>40180</v>
      </c>
      <c r="H30" s="32">
        <v>40540</v>
      </c>
      <c r="I30" s="31" t="s">
        <v>94</v>
      </c>
      <c r="J30" s="33">
        <v>61</v>
      </c>
      <c r="K30" s="33">
        <v>57</v>
      </c>
      <c r="L30" s="33">
        <v>1.0844552291114509E-5</v>
      </c>
      <c r="M30" s="31" t="s">
        <v>98</v>
      </c>
      <c r="N30" s="33">
        <v>2.7573770159401869E-6</v>
      </c>
      <c r="O30" s="33">
        <v>8.9999999999999996E-7</v>
      </c>
      <c r="P30" s="33">
        <v>4.6E-6</v>
      </c>
      <c r="Q30" s="31" t="s">
        <v>97</v>
      </c>
      <c r="R30" s="33">
        <v>24</v>
      </c>
      <c r="S30" s="33">
        <v>0</v>
      </c>
    </row>
    <row r="31" spans="1:19" x14ac:dyDescent="0.25">
      <c r="A31" s="31" t="s">
        <v>39</v>
      </c>
      <c r="B31" s="31" t="s">
        <v>38</v>
      </c>
      <c r="C31" s="31" t="s">
        <v>9</v>
      </c>
      <c r="D31" s="31" t="s">
        <v>32</v>
      </c>
      <c r="E31" s="31" t="s">
        <v>94</v>
      </c>
      <c r="F31" s="31" t="s">
        <v>95</v>
      </c>
      <c r="G31" s="32">
        <v>40546</v>
      </c>
      <c r="H31" s="32">
        <v>40906</v>
      </c>
      <c r="I31" s="31" t="s">
        <v>94</v>
      </c>
      <c r="J31" s="33">
        <v>62</v>
      </c>
      <c r="K31" s="33">
        <v>59</v>
      </c>
      <c r="L31" s="33">
        <v>1.3135048983998866E-5</v>
      </c>
      <c r="M31" s="31" t="s">
        <v>98</v>
      </c>
      <c r="N31" s="33">
        <v>4.1096772615527434E-6</v>
      </c>
      <c r="O31" s="33">
        <v>4.0999999999999997E-6</v>
      </c>
      <c r="P31" s="33">
        <v>4.3000000000000003E-6</v>
      </c>
      <c r="Q31" s="31" t="s">
        <v>97</v>
      </c>
      <c r="R31" s="33">
        <v>18</v>
      </c>
      <c r="S31" s="33">
        <v>1</v>
      </c>
    </row>
    <row r="32" spans="1:19" x14ac:dyDescent="0.25">
      <c r="A32" s="31" t="s">
        <v>39</v>
      </c>
      <c r="B32" s="31" t="s">
        <v>38</v>
      </c>
      <c r="C32" s="31" t="s">
        <v>9</v>
      </c>
      <c r="D32" s="31" t="s">
        <v>33</v>
      </c>
      <c r="E32" s="31" t="s">
        <v>94</v>
      </c>
      <c r="F32" s="31" t="s">
        <v>95</v>
      </c>
      <c r="G32" s="32">
        <v>40912</v>
      </c>
      <c r="H32" s="32">
        <v>41272</v>
      </c>
      <c r="I32" s="31" t="s">
        <v>94</v>
      </c>
      <c r="J32" s="33">
        <v>65</v>
      </c>
      <c r="K32" s="33">
        <v>62</v>
      </c>
      <c r="L32" s="33">
        <v>1.1856668914979015E-5</v>
      </c>
      <c r="M32" s="31" t="s">
        <v>98</v>
      </c>
      <c r="N32" s="33">
        <v>3.4830768702074866E-6</v>
      </c>
      <c r="O32" s="33">
        <v>3.4000000000000001E-6</v>
      </c>
      <c r="P32" s="33">
        <v>3.8E-6</v>
      </c>
      <c r="Q32" s="31" t="s">
        <v>97</v>
      </c>
      <c r="R32" s="33">
        <v>22</v>
      </c>
      <c r="S32" s="33">
        <v>0</v>
      </c>
    </row>
    <row r="33" spans="1:19" x14ac:dyDescent="0.25">
      <c r="A33" s="31" t="s">
        <v>39</v>
      </c>
      <c r="B33" s="31" t="s">
        <v>38</v>
      </c>
      <c r="C33" s="31" t="s">
        <v>10</v>
      </c>
      <c r="D33" s="31" t="s">
        <v>0</v>
      </c>
      <c r="E33" s="31" t="s">
        <v>94</v>
      </c>
      <c r="F33" s="31" t="s">
        <v>95</v>
      </c>
      <c r="G33" s="32">
        <v>38363</v>
      </c>
      <c r="H33" s="32">
        <v>38710</v>
      </c>
      <c r="I33" s="31" t="s">
        <v>94</v>
      </c>
      <c r="J33" s="33">
        <v>59</v>
      </c>
      <c r="K33" s="33">
        <v>54</v>
      </c>
      <c r="L33" s="33">
        <v>2.5041312255780213E-5</v>
      </c>
      <c r="M33" s="31" t="s">
        <v>98</v>
      </c>
      <c r="N33" s="33">
        <v>1.5549152414092472E-5</v>
      </c>
      <c r="O33" s="33">
        <v>1.2E-5</v>
      </c>
      <c r="P33" s="33">
        <v>1.6699999999999999E-5</v>
      </c>
      <c r="Q33" s="31" t="s">
        <v>97</v>
      </c>
      <c r="R33" s="33">
        <v>17</v>
      </c>
      <c r="S33" s="33">
        <v>3</v>
      </c>
    </row>
    <row r="34" spans="1:19" x14ac:dyDescent="0.25">
      <c r="A34" s="31" t="s">
        <v>39</v>
      </c>
      <c r="B34" s="31" t="s">
        <v>38</v>
      </c>
      <c r="C34" s="31" t="s">
        <v>10</v>
      </c>
      <c r="D34" s="31" t="s">
        <v>1</v>
      </c>
      <c r="E34" s="31" t="s">
        <v>94</v>
      </c>
      <c r="F34" s="31" t="s">
        <v>95</v>
      </c>
      <c r="G34" s="32">
        <v>38722</v>
      </c>
      <c r="H34" s="32">
        <v>39082</v>
      </c>
      <c r="I34" s="31" t="s">
        <v>94</v>
      </c>
      <c r="J34" s="33">
        <v>61</v>
      </c>
      <c r="K34" s="33">
        <v>59</v>
      </c>
      <c r="L34" s="33">
        <v>3.7180720980004634E-5</v>
      </c>
      <c r="M34" s="31" t="s">
        <v>98</v>
      </c>
      <c r="N34" s="33">
        <v>1.270983584170787E-5</v>
      </c>
      <c r="O34" s="33">
        <v>1.11E-5</v>
      </c>
      <c r="P34" s="33">
        <v>1.5800000000000001E-5</v>
      </c>
      <c r="Q34" s="31" t="s">
        <v>97</v>
      </c>
      <c r="R34" s="33">
        <v>9</v>
      </c>
      <c r="S34" s="33">
        <v>6</v>
      </c>
    </row>
    <row r="35" spans="1:19" x14ac:dyDescent="0.25">
      <c r="A35" s="31" t="s">
        <v>39</v>
      </c>
      <c r="B35" s="31" t="s">
        <v>38</v>
      </c>
      <c r="C35" s="31" t="s">
        <v>10</v>
      </c>
      <c r="D35" s="31" t="s">
        <v>2</v>
      </c>
      <c r="E35" s="31" t="s">
        <v>94</v>
      </c>
      <c r="F35" s="31" t="s">
        <v>95</v>
      </c>
      <c r="G35" s="32">
        <v>39088</v>
      </c>
      <c r="H35" s="32">
        <v>39442</v>
      </c>
      <c r="I35" s="31" t="s">
        <v>94</v>
      </c>
      <c r="J35" s="33">
        <v>61</v>
      </c>
      <c r="K35" s="33">
        <v>61</v>
      </c>
      <c r="L35" s="33">
        <v>2.0652281960554051E-5</v>
      </c>
      <c r="M35" s="31" t="s">
        <v>98</v>
      </c>
      <c r="N35" s="33">
        <v>7.3999999585794285E-6</v>
      </c>
      <c r="O35" s="33">
        <v>7.4000000000000003E-6</v>
      </c>
      <c r="P35" s="33">
        <v>7.4000000000000003E-6</v>
      </c>
      <c r="Q35" s="31" t="s">
        <v>97</v>
      </c>
      <c r="R35" s="33">
        <v>16</v>
      </c>
      <c r="S35" s="33">
        <v>7</v>
      </c>
    </row>
    <row r="36" spans="1:19" x14ac:dyDescent="0.25">
      <c r="A36" s="31" t="s">
        <v>39</v>
      </c>
      <c r="B36" s="31" t="s">
        <v>38</v>
      </c>
      <c r="C36" s="31" t="s">
        <v>10</v>
      </c>
      <c r="D36" s="31" t="s">
        <v>3</v>
      </c>
      <c r="E36" s="31" t="s">
        <v>94</v>
      </c>
      <c r="F36" s="31" t="s">
        <v>95</v>
      </c>
      <c r="G36" s="32">
        <v>39448</v>
      </c>
      <c r="H36" s="32">
        <v>39808</v>
      </c>
      <c r="I36" s="31" t="s">
        <v>94</v>
      </c>
      <c r="J36" s="33">
        <v>62</v>
      </c>
      <c r="K36" s="33">
        <v>61</v>
      </c>
      <c r="L36" s="33">
        <v>1.4243412948178689E-5</v>
      </c>
      <c r="M36" s="31" t="s">
        <v>98</v>
      </c>
      <c r="N36" s="33">
        <v>6.7209676789418392E-6</v>
      </c>
      <c r="O36" s="33">
        <v>6.4999999999999996E-6</v>
      </c>
      <c r="P36" s="33">
        <v>1.26E-5</v>
      </c>
      <c r="Q36" s="31" t="s">
        <v>97</v>
      </c>
      <c r="R36" s="33">
        <v>22</v>
      </c>
      <c r="S36" s="33">
        <v>3</v>
      </c>
    </row>
    <row r="37" spans="1:19" x14ac:dyDescent="0.25">
      <c r="A37" s="31" t="s">
        <v>39</v>
      </c>
      <c r="B37" s="31" t="s">
        <v>38</v>
      </c>
      <c r="C37" s="31" t="s">
        <v>10</v>
      </c>
      <c r="D37" s="31" t="s">
        <v>4</v>
      </c>
      <c r="E37" s="31" t="s">
        <v>94</v>
      </c>
      <c r="F37" s="31" t="s">
        <v>95</v>
      </c>
      <c r="G37" s="32">
        <v>39814</v>
      </c>
      <c r="H37" s="32">
        <v>40174</v>
      </c>
      <c r="I37" s="31" t="s">
        <v>94</v>
      </c>
      <c r="J37" s="33">
        <v>62</v>
      </c>
      <c r="K37" s="33">
        <v>60</v>
      </c>
      <c r="L37" s="33">
        <v>9.157942417914456E-6</v>
      </c>
      <c r="M37" s="31" t="s">
        <v>98</v>
      </c>
      <c r="N37" s="33">
        <v>4.5225806022039429E-6</v>
      </c>
      <c r="O37" s="33">
        <v>4.3000000000000003E-6</v>
      </c>
      <c r="P37" s="33">
        <v>6.8000000000000001E-6</v>
      </c>
      <c r="Q37" s="31" t="s">
        <v>97</v>
      </c>
      <c r="R37" s="33">
        <v>34</v>
      </c>
      <c r="S37" s="33">
        <v>0</v>
      </c>
    </row>
    <row r="38" spans="1:19" x14ac:dyDescent="0.25">
      <c r="A38" s="31" t="s">
        <v>39</v>
      </c>
      <c r="B38" s="31" t="s">
        <v>38</v>
      </c>
      <c r="C38" s="31" t="s">
        <v>10</v>
      </c>
      <c r="D38" s="31" t="s">
        <v>5</v>
      </c>
      <c r="E38" s="31" t="s">
        <v>94</v>
      </c>
      <c r="F38" s="31" t="s">
        <v>95</v>
      </c>
      <c r="G38" s="32">
        <v>40180</v>
      </c>
      <c r="H38" s="32">
        <v>40540</v>
      </c>
      <c r="I38" s="31" t="s">
        <v>94</v>
      </c>
      <c r="J38" s="33">
        <v>63</v>
      </c>
      <c r="K38" s="33">
        <v>61</v>
      </c>
      <c r="L38" s="33">
        <v>2.3435685336868922E-5</v>
      </c>
      <c r="M38" s="31" t="s">
        <v>98</v>
      </c>
      <c r="N38" s="33">
        <v>2.5904761837554116E-6</v>
      </c>
      <c r="O38" s="33">
        <v>7.9999999999999996E-7</v>
      </c>
      <c r="P38" s="33">
        <v>4.3000000000000003E-6</v>
      </c>
      <c r="Q38" s="31" t="s">
        <v>97</v>
      </c>
      <c r="R38" s="33">
        <v>13</v>
      </c>
      <c r="S38" s="33">
        <v>0</v>
      </c>
    </row>
    <row r="39" spans="1:19" x14ac:dyDescent="0.25">
      <c r="A39" s="31" t="s">
        <v>39</v>
      </c>
      <c r="B39" s="31" t="s">
        <v>38</v>
      </c>
      <c r="C39" s="31" t="s">
        <v>10</v>
      </c>
      <c r="D39" s="31" t="s">
        <v>32</v>
      </c>
      <c r="E39" s="31" t="s">
        <v>94</v>
      </c>
      <c r="F39" s="31" t="s">
        <v>95</v>
      </c>
      <c r="G39" s="32">
        <v>40546</v>
      </c>
      <c r="H39" s="32">
        <v>40906</v>
      </c>
      <c r="I39" s="31" t="s">
        <v>94</v>
      </c>
      <c r="J39" s="33">
        <v>63</v>
      </c>
      <c r="K39" s="33">
        <v>61</v>
      </c>
      <c r="L39" s="33">
        <v>1.6708262116898383E-5</v>
      </c>
      <c r="M39" s="31" t="s">
        <v>98</v>
      </c>
      <c r="N39" s="33">
        <v>4.0999998418556061E-6</v>
      </c>
      <c r="O39" s="33">
        <v>4.0999999999999997E-6</v>
      </c>
      <c r="P39" s="33">
        <v>4.0999999999999997E-6</v>
      </c>
      <c r="Q39" s="31" t="s">
        <v>97</v>
      </c>
      <c r="R39" s="33">
        <v>11</v>
      </c>
      <c r="S39" s="33">
        <v>2</v>
      </c>
    </row>
    <row r="40" spans="1:19" x14ac:dyDescent="0.25">
      <c r="A40" s="31" t="s">
        <v>39</v>
      </c>
      <c r="B40" s="31" t="s">
        <v>38</v>
      </c>
      <c r="C40" s="31" t="s">
        <v>10</v>
      </c>
      <c r="D40" s="31" t="s">
        <v>33</v>
      </c>
      <c r="E40" s="31" t="s">
        <v>94</v>
      </c>
      <c r="F40" s="31" t="s">
        <v>95</v>
      </c>
      <c r="G40" s="32">
        <v>40912</v>
      </c>
      <c r="H40" s="32">
        <v>41272</v>
      </c>
      <c r="I40" s="31" t="s">
        <v>94</v>
      </c>
      <c r="J40" s="33">
        <v>61</v>
      </c>
      <c r="K40" s="33">
        <v>61</v>
      </c>
      <c r="L40" s="33">
        <v>1.5632591645849285E-5</v>
      </c>
      <c r="M40" s="31" t="s">
        <v>98</v>
      </c>
      <c r="N40" s="33">
        <v>3.5508195927176248E-6</v>
      </c>
      <c r="O40" s="33">
        <v>3.4000000000000001E-6</v>
      </c>
      <c r="P40" s="33">
        <v>3.7000000000000002E-6</v>
      </c>
      <c r="Q40" s="31" t="s">
        <v>97</v>
      </c>
      <c r="R40" s="33">
        <v>17</v>
      </c>
      <c r="S40" s="33">
        <v>0</v>
      </c>
    </row>
    <row r="41" spans="1:19" x14ac:dyDescent="0.25">
      <c r="A41" s="31" t="s">
        <v>39</v>
      </c>
      <c r="B41" s="31" t="s">
        <v>38</v>
      </c>
      <c r="C41" s="31" t="s">
        <v>11</v>
      </c>
      <c r="D41" s="31" t="s">
        <v>0</v>
      </c>
      <c r="E41" s="31" t="s">
        <v>94</v>
      </c>
      <c r="F41" s="31" t="s">
        <v>95</v>
      </c>
      <c r="G41" s="32">
        <v>38362</v>
      </c>
      <c r="H41" s="32">
        <v>38716</v>
      </c>
      <c r="I41" s="31" t="s">
        <v>94</v>
      </c>
      <c r="J41" s="33">
        <v>59</v>
      </c>
      <c r="K41" s="33">
        <v>59</v>
      </c>
      <c r="L41" s="33">
        <v>5.7377579589413826E-5</v>
      </c>
      <c r="M41" s="31" t="s">
        <v>98</v>
      </c>
      <c r="N41" s="33">
        <v>1.8171186438540661E-5</v>
      </c>
      <c r="O41" s="33">
        <v>1.7900000000000001E-5</v>
      </c>
      <c r="P41" s="33">
        <v>2.34E-5</v>
      </c>
      <c r="Q41" s="31" t="s">
        <v>97</v>
      </c>
      <c r="R41" s="33">
        <v>13</v>
      </c>
      <c r="S41" s="33">
        <v>2</v>
      </c>
    </row>
    <row r="42" spans="1:19" x14ac:dyDescent="0.25">
      <c r="A42" s="31" t="s">
        <v>39</v>
      </c>
      <c r="B42" s="31" t="s">
        <v>38</v>
      </c>
      <c r="C42" s="31" t="s">
        <v>11</v>
      </c>
      <c r="D42" s="31" t="s">
        <v>1</v>
      </c>
      <c r="E42" s="31" t="s">
        <v>94</v>
      </c>
      <c r="F42" s="31" t="s">
        <v>95</v>
      </c>
      <c r="G42" s="32">
        <v>38722</v>
      </c>
      <c r="H42" s="32">
        <v>39082</v>
      </c>
      <c r="I42" s="31" t="s">
        <v>94</v>
      </c>
      <c r="J42" s="33">
        <v>61</v>
      </c>
      <c r="K42" s="33">
        <v>61</v>
      </c>
      <c r="L42" s="33">
        <v>5.2210558351362124E-5</v>
      </c>
      <c r="M42" s="31" t="s">
        <v>98</v>
      </c>
      <c r="N42" s="33">
        <v>1.3809835957649514E-5</v>
      </c>
      <c r="O42" s="33">
        <v>1.01E-5</v>
      </c>
      <c r="P42" s="33">
        <v>1.8099999999999999E-5</v>
      </c>
      <c r="Q42" s="31" t="s">
        <v>97</v>
      </c>
      <c r="R42" s="33">
        <v>7</v>
      </c>
      <c r="S42" s="33">
        <v>3</v>
      </c>
    </row>
    <row r="43" spans="1:19" x14ac:dyDescent="0.25">
      <c r="A43" s="31" t="s">
        <v>39</v>
      </c>
      <c r="B43" s="31" t="s">
        <v>38</v>
      </c>
      <c r="C43" s="31" t="s">
        <v>11</v>
      </c>
      <c r="D43" s="31" t="s">
        <v>2</v>
      </c>
      <c r="E43" s="31" t="s">
        <v>94</v>
      </c>
      <c r="F43" s="31" t="s">
        <v>95</v>
      </c>
      <c r="G43" s="32">
        <v>39088</v>
      </c>
      <c r="H43" s="32">
        <v>39442</v>
      </c>
      <c r="I43" s="31" t="s">
        <v>94</v>
      </c>
      <c r="J43" s="33">
        <v>61</v>
      </c>
      <c r="K43" s="33">
        <v>60</v>
      </c>
      <c r="L43" s="33">
        <v>2.4150891791426452E-5</v>
      </c>
      <c r="M43" s="31" t="s">
        <v>98</v>
      </c>
      <c r="N43" s="33">
        <v>7.9540980803984464E-6</v>
      </c>
      <c r="O43" s="33">
        <v>7.4000000000000003E-6</v>
      </c>
      <c r="P43" s="33">
        <v>8.1999999999999994E-6</v>
      </c>
      <c r="Q43" s="31" t="s">
        <v>97</v>
      </c>
      <c r="R43" s="33">
        <v>16</v>
      </c>
      <c r="S43" s="33">
        <v>7</v>
      </c>
    </row>
    <row r="44" spans="1:19" x14ac:dyDescent="0.25">
      <c r="A44" s="31" t="s">
        <v>39</v>
      </c>
      <c r="B44" s="31" t="s">
        <v>38</v>
      </c>
      <c r="C44" s="31" t="s">
        <v>11</v>
      </c>
      <c r="D44" s="31" t="s">
        <v>3</v>
      </c>
      <c r="E44" s="31" t="s">
        <v>94</v>
      </c>
      <c r="F44" s="31" t="s">
        <v>95</v>
      </c>
      <c r="G44" s="32">
        <v>39448</v>
      </c>
      <c r="H44" s="32">
        <v>39808</v>
      </c>
      <c r="I44" s="31" t="s">
        <v>94</v>
      </c>
      <c r="J44" s="33">
        <v>62</v>
      </c>
      <c r="K44" s="33">
        <v>61</v>
      </c>
      <c r="L44" s="33">
        <v>4.4234889188731764E-5</v>
      </c>
      <c r="M44" s="31" t="s">
        <v>98</v>
      </c>
      <c r="N44" s="33">
        <v>7.0241935865793026E-6</v>
      </c>
      <c r="O44" s="33">
        <v>6.9E-6</v>
      </c>
      <c r="P44" s="33">
        <v>7.9999999999999996E-6</v>
      </c>
      <c r="Q44" s="31" t="s">
        <v>97</v>
      </c>
      <c r="R44" s="33">
        <v>18</v>
      </c>
      <c r="S44" s="33">
        <v>4</v>
      </c>
    </row>
    <row r="45" spans="1:19" x14ac:dyDescent="0.25">
      <c r="A45" s="31" t="s">
        <v>39</v>
      </c>
      <c r="B45" s="31" t="s">
        <v>38</v>
      </c>
      <c r="C45" s="31" t="s">
        <v>11</v>
      </c>
      <c r="D45" s="31" t="s">
        <v>4</v>
      </c>
      <c r="E45" s="31" t="s">
        <v>94</v>
      </c>
      <c r="F45" s="31" t="s">
        <v>95</v>
      </c>
      <c r="G45" s="32">
        <v>39814</v>
      </c>
      <c r="H45" s="32">
        <v>40174</v>
      </c>
      <c r="I45" s="31" t="s">
        <v>94</v>
      </c>
      <c r="J45" s="33">
        <v>63</v>
      </c>
      <c r="K45" s="33">
        <v>61</v>
      </c>
      <c r="L45" s="33">
        <v>3.4776810502617231E-5</v>
      </c>
      <c r="M45" s="31" t="s">
        <v>98</v>
      </c>
      <c r="N45" s="33">
        <v>4.7460317286355092E-6</v>
      </c>
      <c r="O45" s="33">
        <v>4.3000000000000003E-6</v>
      </c>
      <c r="P45" s="33">
        <v>6.9999999999999999E-6</v>
      </c>
      <c r="Q45" s="31" t="s">
        <v>97</v>
      </c>
      <c r="R45" s="33">
        <v>26</v>
      </c>
      <c r="S45" s="33">
        <v>0</v>
      </c>
    </row>
    <row r="46" spans="1:19" x14ac:dyDescent="0.25">
      <c r="A46" s="31" t="s">
        <v>39</v>
      </c>
      <c r="B46" s="31" t="s">
        <v>38</v>
      </c>
      <c r="C46" s="31" t="s">
        <v>11</v>
      </c>
      <c r="D46" s="31" t="s">
        <v>5</v>
      </c>
      <c r="E46" s="31" t="s">
        <v>94</v>
      </c>
      <c r="F46" s="31" t="s">
        <v>95</v>
      </c>
      <c r="G46" s="32">
        <v>40180</v>
      </c>
      <c r="H46" s="32">
        <v>40540</v>
      </c>
      <c r="I46" s="31" t="s">
        <v>94</v>
      </c>
      <c r="J46" s="33">
        <v>61</v>
      </c>
      <c r="K46" s="33">
        <v>61</v>
      </c>
      <c r="L46" s="33">
        <v>2.1286845993494889E-5</v>
      </c>
      <c r="M46" s="31" t="s">
        <v>98</v>
      </c>
      <c r="N46" s="33">
        <v>2.6721311538405316E-6</v>
      </c>
      <c r="O46" s="33">
        <v>7.9999999999999996E-7</v>
      </c>
      <c r="P46" s="33">
        <v>4.3000000000000003E-6</v>
      </c>
      <c r="Q46" s="31" t="s">
        <v>97</v>
      </c>
      <c r="R46" s="33">
        <v>18</v>
      </c>
      <c r="S46" s="33">
        <v>0</v>
      </c>
    </row>
    <row r="47" spans="1:19" x14ac:dyDescent="0.25">
      <c r="A47" s="31" t="s">
        <v>39</v>
      </c>
      <c r="B47" s="31" t="s">
        <v>38</v>
      </c>
      <c r="C47" s="31" t="s">
        <v>11</v>
      </c>
      <c r="D47" s="31" t="s">
        <v>32</v>
      </c>
      <c r="E47" s="31" t="s">
        <v>94</v>
      </c>
      <c r="F47" s="31" t="s">
        <v>95</v>
      </c>
      <c r="G47" s="32">
        <v>40546</v>
      </c>
      <c r="H47" s="32">
        <v>40906</v>
      </c>
      <c r="I47" s="31" t="s">
        <v>94</v>
      </c>
      <c r="J47" s="33">
        <v>61</v>
      </c>
      <c r="K47" s="33">
        <v>61</v>
      </c>
      <c r="L47" s="33">
        <v>2.6492531769243392E-5</v>
      </c>
      <c r="M47" s="31" t="s">
        <v>98</v>
      </c>
      <c r="N47" s="33">
        <v>3.8000000586180249E-6</v>
      </c>
      <c r="O47" s="33">
        <v>3.8E-6</v>
      </c>
      <c r="P47" s="33">
        <v>3.8E-6</v>
      </c>
      <c r="Q47" s="31" t="s">
        <v>97</v>
      </c>
      <c r="R47" s="33">
        <v>8</v>
      </c>
      <c r="S47" s="33">
        <v>0</v>
      </c>
    </row>
    <row r="48" spans="1:19" x14ac:dyDescent="0.25">
      <c r="A48" s="31" t="s">
        <v>39</v>
      </c>
      <c r="B48" s="31" t="s">
        <v>38</v>
      </c>
      <c r="C48" s="31" t="s">
        <v>11</v>
      </c>
      <c r="D48" s="31" t="s">
        <v>33</v>
      </c>
      <c r="E48" s="31" t="s">
        <v>94</v>
      </c>
      <c r="F48" s="31" t="s">
        <v>95</v>
      </c>
      <c r="G48" s="32">
        <v>40912</v>
      </c>
      <c r="H48" s="32">
        <v>41272</v>
      </c>
      <c r="I48" s="31" t="s">
        <v>94</v>
      </c>
      <c r="J48" s="33">
        <v>62</v>
      </c>
      <c r="K48" s="33">
        <v>61</v>
      </c>
      <c r="L48" s="33">
        <v>3.4814830799211344E-5</v>
      </c>
      <c r="M48" s="31" t="s">
        <v>98</v>
      </c>
      <c r="N48" s="33">
        <v>3.5838709429240667E-6</v>
      </c>
      <c r="O48" s="33">
        <v>3.4000000000000001E-6</v>
      </c>
      <c r="P48" s="33">
        <v>3.9999999999999998E-6</v>
      </c>
      <c r="Q48" s="31" t="s">
        <v>97</v>
      </c>
      <c r="R48" s="33">
        <v>11</v>
      </c>
      <c r="S48" s="33">
        <v>1</v>
      </c>
    </row>
    <row r="49" spans="1:19" x14ac:dyDescent="0.25">
      <c r="A49" s="31" t="s">
        <v>39</v>
      </c>
      <c r="B49" s="31" t="s">
        <v>38</v>
      </c>
      <c r="C49" s="31" t="s">
        <v>12</v>
      </c>
      <c r="D49" s="31" t="s">
        <v>0</v>
      </c>
      <c r="E49" s="31" t="s">
        <v>99</v>
      </c>
      <c r="F49" s="31" t="s">
        <v>95</v>
      </c>
      <c r="G49" s="32">
        <v>38362</v>
      </c>
      <c r="H49" s="32">
        <v>38716</v>
      </c>
      <c r="I49" s="31" t="s">
        <v>94</v>
      </c>
      <c r="J49" s="33">
        <v>60</v>
      </c>
      <c r="K49" s="33">
        <v>53</v>
      </c>
      <c r="L49" s="33">
        <v>5.7133292171303491E-5</v>
      </c>
      <c r="M49" s="31" t="s">
        <v>98</v>
      </c>
      <c r="N49" s="33">
        <v>1.8851666906509004E-5</v>
      </c>
      <c r="O49" s="33">
        <v>1.8499999999999999E-5</v>
      </c>
      <c r="P49" s="33">
        <v>1.9199999999999999E-5</v>
      </c>
      <c r="Q49" s="31" t="s">
        <v>97</v>
      </c>
      <c r="R49" s="33">
        <v>8</v>
      </c>
      <c r="S49" s="33">
        <v>1</v>
      </c>
    </row>
    <row r="50" spans="1:19" x14ac:dyDescent="0.25">
      <c r="A50" s="31" t="s">
        <v>39</v>
      </c>
      <c r="B50" s="31" t="s">
        <v>38</v>
      </c>
      <c r="C50" s="31" t="s">
        <v>12</v>
      </c>
      <c r="D50" s="31" t="s">
        <v>1</v>
      </c>
      <c r="E50" s="31" t="s">
        <v>99</v>
      </c>
      <c r="F50" s="31" t="s">
        <v>95</v>
      </c>
      <c r="G50" s="32">
        <v>38722</v>
      </c>
      <c r="H50" s="32">
        <v>39082</v>
      </c>
      <c r="I50" s="31" t="s">
        <v>94</v>
      </c>
      <c r="J50" s="33">
        <v>61</v>
      </c>
      <c r="K50" s="33">
        <v>59</v>
      </c>
      <c r="L50" s="33">
        <v>7.0493639198549184E-5</v>
      </c>
      <c r="M50" s="31" t="s">
        <v>98</v>
      </c>
      <c r="N50" s="33">
        <v>1.4755737866522157E-5</v>
      </c>
      <c r="O50" s="33">
        <v>1.11E-5</v>
      </c>
      <c r="P50" s="33">
        <v>1.91E-5</v>
      </c>
      <c r="Q50" s="31" t="s">
        <v>97</v>
      </c>
      <c r="R50" s="33">
        <v>4</v>
      </c>
      <c r="S50" s="33">
        <v>1</v>
      </c>
    </row>
    <row r="51" spans="1:19" x14ac:dyDescent="0.25">
      <c r="A51" s="31" t="s">
        <v>39</v>
      </c>
      <c r="B51" s="31" t="s">
        <v>38</v>
      </c>
      <c r="C51" s="31" t="s">
        <v>12</v>
      </c>
      <c r="D51" s="31" t="s">
        <v>2</v>
      </c>
      <c r="E51" s="31" t="s">
        <v>99</v>
      </c>
      <c r="F51" s="31" t="s">
        <v>95</v>
      </c>
      <c r="G51" s="32">
        <v>39088</v>
      </c>
      <c r="H51" s="32">
        <v>39442</v>
      </c>
      <c r="I51" s="31" t="s">
        <v>94</v>
      </c>
      <c r="J51" s="33">
        <v>62</v>
      </c>
      <c r="K51" s="33">
        <v>61</v>
      </c>
      <c r="L51" s="33">
        <v>4.1984621147407106E-5</v>
      </c>
      <c r="M51" s="31" t="s">
        <v>98</v>
      </c>
      <c r="N51" s="33">
        <v>8.4774190092444293E-6</v>
      </c>
      <c r="O51" s="33">
        <v>8.1999999999999994E-6</v>
      </c>
      <c r="P51" s="33">
        <v>1.01E-5</v>
      </c>
      <c r="Q51" s="31" t="s">
        <v>97</v>
      </c>
      <c r="R51" s="33">
        <v>1</v>
      </c>
      <c r="S51" s="33">
        <v>2</v>
      </c>
    </row>
    <row r="52" spans="1:19" x14ac:dyDescent="0.25">
      <c r="A52" s="31" t="s">
        <v>39</v>
      </c>
      <c r="B52" s="31" t="s">
        <v>38</v>
      </c>
      <c r="C52" s="31" t="s">
        <v>12</v>
      </c>
      <c r="D52" s="31" t="s">
        <v>3</v>
      </c>
      <c r="E52" s="31" t="s">
        <v>99</v>
      </c>
      <c r="F52" s="31" t="s">
        <v>95</v>
      </c>
      <c r="G52" s="32">
        <v>39448</v>
      </c>
      <c r="H52" s="32">
        <v>39808</v>
      </c>
      <c r="I52" s="31" t="s">
        <v>94</v>
      </c>
      <c r="J52" s="33">
        <v>60</v>
      </c>
      <c r="K52" s="33">
        <v>58</v>
      </c>
      <c r="L52" s="33">
        <v>4.538827302220507E-5</v>
      </c>
      <c r="M52" s="31" t="s">
        <v>98</v>
      </c>
      <c r="N52" s="33">
        <v>7.2916666113087555E-6</v>
      </c>
      <c r="O52" s="33">
        <v>7.0999999999999998E-6</v>
      </c>
      <c r="P52" s="33">
        <v>8.3999989999999998E-6</v>
      </c>
      <c r="Q52" s="31" t="s">
        <v>97</v>
      </c>
      <c r="R52" s="33">
        <v>5</v>
      </c>
      <c r="S52" s="33">
        <v>4</v>
      </c>
    </row>
    <row r="53" spans="1:19" x14ac:dyDescent="0.25">
      <c r="A53" s="31" t="s">
        <v>39</v>
      </c>
      <c r="B53" s="31" t="s">
        <v>38</v>
      </c>
      <c r="C53" s="31" t="s">
        <v>12</v>
      </c>
      <c r="D53" s="31" t="s">
        <v>4</v>
      </c>
      <c r="E53" s="31" t="s">
        <v>99</v>
      </c>
      <c r="F53" s="31" t="s">
        <v>95</v>
      </c>
      <c r="G53" s="32">
        <v>39814</v>
      </c>
      <c r="H53" s="32">
        <v>40174</v>
      </c>
      <c r="I53" s="31" t="s">
        <v>94</v>
      </c>
      <c r="J53" s="33">
        <v>64</v>
      </c>
      <c r="K53" s="33">
        <v>62</v>
      </c>
      <c r="L53" s="33">
        <v>3.6902300265747697E-5</v>
      </c>
      <c r="M53" s="31" t="s">
        <v>98</v>
      </c>
      <c r="N53" s="33">
        <v>4.9750000883364009E-6</v>
      </c>
      <c r="O53" s="33">
        <v>4.6999999999999999E-6</v>
      </c>
      <c r="P53" s="33">
        <v>7.3000000000000004E-6</v>
      </c>
      <c r="Q53" s="31" t="s">
        <v>97</v>
      </c>
      <c r="R53" s="33">
        <v>17</v>
      </c>
      <c r="S53" s="33">
        <v>0</v>
      </c>
    </row>
    <row r="54" spans="1:19" x14ac:dyDescent="0.25">
      <c r="A54" s="31" t="s">
        <v>39</v>
      </c>
      <c r="B54" s="31" t="s">
        <v>38</v>
      </c>
      <c r="C54" s="31" t="s">
        <v>12</v>
      </c>
      <c r="D54" s="31" t="s">
        <v>5</v>
      </c>
      <c r="E54" s="31" t="s">
        <v>99</v>
      </c>
      <c r="F54" s="31" t="s">
        <v>95</v>
      </c>
      <c r="G54" s="32">
        <v>40180</v>
      </c>
      <c r="H54" s="32">
        <v>40540</v>
      </c>
      <c r="I54" s="31" t="s">
        <v>94</v>
      </c>
      <c r="J54" s="33">
        <v>62</v>
      </c>
      <c r="K54" s="33">
        <v>59</v>
      </c>
      <c r="L54" s="33">
        <v>4.4560508871716405E-5</v>
      </c>
      <c r="M54" s="31" t="s">
        <v>98</v>
      </c>
      <c r="N54" s="33">
        <v>2.9016129441251612E-6</v>
      </c>
      <c r="O54" s="33">
        <v>8.9999999999999996E-7</v>
      </c>
      <c r="P54" s="33">
        <v>5.0000000000000004E-6</v>
      </c>
      <c r="Q54" s="31" t="s">
        <v>97</v>
      </c>
      <c r="R54" s="33">
        <v>7</v>
      </c>
      <c r="S54" s="33">
        <v>0</v>
      </c>
    </row>
    <row r="55" spans="1:19" x14ac:dyDescent="0.25">
      <c r="A55" s="31" t="s">
        <v>39</v>
      </c>
      <c r="B55" s="31" t="s">
        <v>38</v>
      </c>
      <c r="C55" s="31" t="s">
        <v>12</v>
      </c>
      <c r="D55" s="31" t="s">
        <v>32</v>
      </c>
      <c r="E55" s="31" t="s">
        <v>99</v>
      </c>
      <c r="F55" s="31" t="s">
        <v>95</v>
      </c>
      <c r="G55" s="32">
        <v>40546</v>
      </c>
      <c r="H55" s="32">
        <v>40906</v>
      </c>
      <c r="I55" s="31" t="s">
        <v>94</v>
      </c>
      <c r="J55" s="33">
        <v>62</v>
      </c>
      <c r="K55" s="33">
        <v>61</v>
      </c>
      <c r="L55" s="33">
        <v>4.76912582896938E-5</v>
      </c>
      <c r="M55" s="31" t="s">
        <v>98</v>
      </c>
      <c r="N55" s="33">
        <v>4.280644911740373E-6</v>
      </c>
      <c r="O55" s="33">
        <v>4.1999999999999996E-6</v>
      </c>
      <c r="P55" s="33">
        <v>8.1000000000000004E-6</v>
      </c>
      <c r="Q55" s="31" t="s">
        <v>97</v>
      </c>
      <c r="R55" s="33">
        <v>1</v>
      </c>
      <c r="S55" s="33">
        <v>0</v>
      </c>
    </row>
    <row r="56" spans="1:19" x14ac:dyDescent="0.25">
      <c r="A56" s="31" t="s">
        <v>39</v>
      </c>
      <c r="B56" s="31" t="s">
        <v>38</v>
      </c>
      <c r="C56" s="31" t="s">
        <v>12</v>
      </c>
      <c r="D56" s="31" t="s">
        <v>33</v>
      </c>
      <c r="E56" s="31" t="s">
        <v>99</v>
      </c>
      <c r="F56" s="31" t="s">
        <v>95</v>
      </c>
      <c r="G56" s="32">
        <v>40912</v>
      </c>
      <c r="H56" s="32">
        <v>41272</v>
      </c>
      <c r="I56" s="31" t="s">
        <v>94</v>
      </c>
      <c r="J56" s="33">
        <v>64</v>
      </c>
      <c r="K56" s="33">
        <v>62</v>
      </c>
      <c r="L56" s="33">
        <v>4.9210280409287436E-5</v>
      </c>
      <c r="M56" s="31" t="s">
        <v>98</v>
      </c>
      <c r="N56" s="33">
        <v>3.6359374924188614E-6</v>
      </c>
      <c r="O56" s="33">
        <v>3.4000000000000001E-6</v>
      </c>
      <c r="P56" s="33">
        <v>3.8E-6</v>
      </c>
      <c r="Q56" s="31" t="s">
        <v>97</v>
      </c>
      <c r="R56" s="33">
        <v>4</v>
      </c>
      <c r="S56" s="33">
        <v>0</v>
      </c>
    </row>
    <row r="57" spans="1:19" x14ac:dyDescent="0.25">
      <c r="A57" s="31" t="s">
        <v>39</v>
      </c>
      <c r="B57" s="31" t="s">
        <v>38</v>
      </c>
      <c r="C57" s="31" t="s">
        <v>13</v>
      </c>
      <c r="D57" s="31" t="s">
        <v>0</v>
      </c>
      <c r="E57" s="31" t="s">
        <v>94</v>
      </c>
      <c r="F57" s="31" t="s">
        <v>95</v>
      </c>
      <c r="G57" s="32">
        <v>38380</v>
      </c>
      <c r="H57" s="32">
        <v>38716</v>
      </c>
      <c r="I57" s="31" t="s">
        <v>94</v>
      </c>
      <c r="J57" s="33">
        <v>54</v>
      </c>
      <c r="K57" s="33">
        <v>51</v>
      </c>
      <c r="L57" s="33">
        <v>3.0354288979901421E-5</v>
      </c>
      <c r="M57" s="31" t="s">
        <v>98</v>
      </c>
      <c r="N57" s="33">
        <v>1.6853702551021275E-5</v>
      </c>
      <c r="O57" s="33">
        <v>1.66E-5</v>
      </c>
      <c r="P57" s="33">
        <v>2.0599999999999999E-5</v>
      </c>
      <c r="Q57" s="31" t="s">
        <v>97</v>
      </c>
      <c r="R57" s="33">
        <v>14</v>
      </c>
      <c r="S57" s="33">
        <v>1</v>
      </c>
    </row>
    <row r="58" spans="1:19" x14ac:dyDescent="0.25">
      <c r="A58" s="31" t="s">
        <v>39</v>
      </c>
      <c r="B58" s="31" t="s">
        <v>38</v>
      </c>
      <c r="C58" s="31" t="s">
        <v>13</v>
      </c>
      <c r="D58" s="31" t="s">
        <v>1</v>
      </c>
      <c r="E58" s="31" t="s">
        <v>94</v>
      </c>
      <c r="F58" s="31" t="s">
        <v>95</v>
      </c>
      <c r="G58" s="32">
        <v>38722</v>
      </c>
      <c r="H58" s="32">
        <v>39082</v>
      </c>
      <c r="I58" s="31" t="s">
        <v>94</v>
      </c>
      <c r="J58" s="33">
        <v>61</v>
      </c>
      <c r="K58" s="33">
        <v>61</v>
      </c>
      <c r="L58" s="33">
        <v>3.995023237874819E-5</v>
      </c>
      <c r="M58" s="31" t="s">
        <v>98</v>
      </c>
      <c r="N58" s="33">
        <v>1.4147540599372063E-5</v>
      </c>
      <c r="O58" s="33">
        <v>1.11E-5</v>
      </c>
      <c r="P58" s="33">
        <v>1.7099999999999999E-5</v>
      </c>
      <c r="Q58" s="31" t="s">
        <v>97</v>
      </c>
      <c r="R58" s="33">
        <v>11</v>
      </c>
      <c r="S58" s="33">
        <v>7</v>
      </c>
    </row>
    <row r="59" spans="1:19" x14ac:dyDescent="0.25">
      <c r="A59" s="31" t="s">
        <v>39</v>
      </c>
      <c r="B59" s="31" t="s">
        <v>38</v>
      </c>
      <c r="C59" s="31" t="s">
        <v>13</v>
      </c>
      <c r="D59" s="31" t="s">
        <v>2</v>
      </c>
      <c r="E59" s="31" t="s">
        <v>94</v>
      </c>
      <c r="F59" s="31" t="s">
        <v>95</v>
      </c>
      <c r="G59" s="32">
        <v>39088</v>
      </c>
      <c r="H59" s="32">
        <v>39442</v>
      </c>
      <c r="I59" s="31" t="s">
        <v>94</v>
      </c>
      <c r="J59" s="33">
        <v>60</v>
      </c>
      <c r="K59" s="33">
        <v>58</v>
      </c>
      <c r="L59" s="33">
        <v>3.3499788185446081E-5</v>
      </c>
      <c r="M59" s="31" t="s">
        <v>98</v>
      </c>
      <c r="N59" s="33">
        <v>8.1449996666075702E-6</v>
      </c>
      <c r="O59" s="33">
        <v>6.7000000000000002E-6</v>
      </c>
      <c r="P59" s="33">
        <v>8.6000000000000007E-6</v>
      </c>
      <c r="Q59" s="31" t="s">
        <v>97</v>
      </c>
      <c r="R59" s="33">
        <v>9</v>
      </c>
      <c r="S59" s="33">
        <v>3</v>
      </c>
    </row>
    <row r="60" spans="1:19" x14ac:dyDescent="0.25">
      <c r="A60" s="31" t="s">
        <v>39</v>
      </c>
      <c r="B60" s="31" t="s">
        <v>38</v>
      </c>
      <c r="C60" s="31" t="s">
        <v>13</v>
      </c>
      <c r="D60" s="31" t="s">
        <v>3</v>
      </c>
      <c r="E60" s="31" t="s">
        <v>94</v>
      </c>
      <c r="F60" s="31" t="s">
        <v>95</v>
      </c>
      <c r="G60" s="32">
        <v>39448</v>
      </c>
      <c r="H60" s="32">
        <v>39808</v>
      </c>
      <c r="I60" s="31" t="s">
        <v>94</v>
      </c>
      <c r="J60" s="33">
        <v>62</v>
      </c>
      <c r="K60" s="33">
        <v>60</v>
      </c>
      <c r="L60" s="33">
        <v>2.6433430662109458E-5</v>
      </c>
      <c r="M60" s="31" t="s">
        <v>98</v>
      </c>
      <c r="N60" s="33">
        <v>7.241935368402929E-6</v>
      </c>
      <c r="O60" s="33">
        <v>6.9E-6</v>
      </c>
      <c r="P60" s="33">
        <v>8.3000000000000002E-6</v>
      </c>
      <c r="Q60" s="31" t="s">
        <v>97</v>
      </c>
      <c r="R60" s="33">
        <v>12</v>
      </c>
      <c r="S60" s="33">
        <v>7</v>
      </c>
    </row>
    <row r="61" spans="1:19" x14ac:dyDescent="0.25">
      <c r="A61" s="31" t="s">
        <v>39</v>
      </c>
      <c r="B61" s="31" t="s">
        <v>38</v>
      </c>
      <c r="C61" s="31" t="s">
        <v>13</v>
      </c>
      <c r="D61" s="31" t="s">
        <v>4</v>
      </c>
      <c r="E61" s="31" t="s">
        <v>94</v>
      </c>
      <c r="F61" s="31" t="s">
        <v>95</v>
      </c>
      <c r="G61" s="32">
        <v>39814</v>
      </c>
      <c r="H61" s="32">
        <v>40174</v>
      </c>
      <c r="I61" s="31" t="s">
        <v>94</v>
      </c>
      <c r="J61" s="33">
        <v>65</v>
      </c>
      <c r="K61" s="33">
        <v>61</v>
      </c>
      <c r="L61" s="33">
        <v>1.7376680813465443E-5</v>
      </c>
      <c r="M61" s="31" t="s">
        <v>98</v>
      </c>
      <c r="N61" s="33">
        <v>4.9153846703120504E-6</v>
      </c>
      <c r="O61" s="33">
        <v>4.3000000000000003E-6</v>
      </c>
      <c r="P61" s="33">
        <v>7.3000000000000004E-6</v>
      </c>
      <c r="Q61" s="31" t="s">
        <v>97</v>
      </c>
      <c r="R61" s="33">
        <v>26</v>
      </c>
      <c r="S61" s="33">
        <v>0</v>
      </c>
    </row>
    <row r="62" spans="1:19" x14ac:dyDescent="0.25">
      <c r="A62" s="31" t="s">
        <v>39</v>
      </c>
      <c r="B62" s="31" t="s">
        <v>38</v>
      </c>
      <c r="C62" s="31" t="s">
        <v>13</v>
      </c>
      <c r="D62" s="31" t="s">
        <v>5</v>
      </c>
      <c r="E62" s="31" t="s">
        <v>94</v>
      </c>
      <c r="F62" s="31" t="s">
        <v>95</v>
      </c>
      <c r="G62" s="32">
        <v>40180</v>
      </c>
      <c r="H62" s="32">
        <v>40540</v>
      </c>
      <c r="I62" s="31" t="s">
        <v>94</v>
      </c>
      <c r="J62" s="33">
        <v>61</v>
      </c>
      <c r="K62" s="33">
        <v>57</v>
      </c>
      <c r="L62" s="33">
        <v>3.3440834812880206E-5</v>
      </c>
      <c r="M62" s="31" t="s">
        <v>98</v>
      </c>
      <c r="N62" s="33">
        <v>2.8065574005282902E-6</v>
      </c>
      <c r="O62" s="33">
        <v>8.9999999999999996E-7</v>
      </c>
      <c r="P62" s="33">
        <v>4.7999999999999998E-6</v>
      </c>
      <c r="Q62" s="31" t="s">
        <v>97</v>
      </c>
      <c r="R62" s="33">
        <v>11</v>
      </c>
      <c r="S62" s="33">
        <v>0</v>
      </c>
    </row>
    <row r="63" spans="1:19" x14ac:dyDescent="0.25">
      <c r="A63" s="31" t="s">
        <v>39</v>
      </c>
      <c r="B63" s="31" t="s">
        <v>38</v>
      </c>
      <c r="C63" s="31" t="s">
        <v>13</v>
      </c>
      <c r="D63" s="31" t="s">
        <v>32</v>
      </c>
      <c r="E63" s="31" t="s">
        <v>94</v>
      </c>
      <c r="F63" s="31" t="s">
        <v>95</v>
      </c>
      <c r="G63" s="32">
        <v>40546</v>
      </c>
      <c r="H63" s="32">
        <v>40906</v>
      </c>
      <c r="I63" s="31" t="s">
        <v>94</v>
      </c>
      <c r="J63" s="33">
        <v>64</v>
      </c>
      <c r="K63" s="33">
        <v>61</v>
      </c>
      <c r="L63" s="33">
        <v>3.4165331592211272E-5</v>
      </c>
      <c r="M63" s="31" t="s">
        <v>98</v>
      </c>
      <c r="N63" s="33">
        <v>4.4531247311851985E-6</v>
      </c>
      <c r="O63" s="33">
        <v>3.8E-6</v>
      </c>
      <c r="P63" s="33">
        <v>4.5000000000000001E-6</v>
      </c>
      <c r="Q63" s="31" t="s">
        <v>97</v>
      </c>
      <c r="R63" s="33">
        <v>1</v>
      </c>
      <c r="S63" s="33">
        <v>0</v>
      </c>
    </row>
    <row r="64" spans="1:19" x14ac:dyDescent="0.25">
      <c r="A64" s="31" t="s">
        <v>39</v>
      </c>
      <c r="B64" s="31" t="s">
        <v>38</v>
      </c>
      <c r="C64" s="31" t="s">
        <v>13</v>
      </c>
      <c r="D64" s="31" t="s">
        <v>33</v>
      </c>
      <c r="E64" s="31" t="s">
        <v>94</v>
      </c>
      <c r="F64" s="31" t="s">
        <v>95</v>
      </c>
      <c r="G64" s="32">
        <v>40912</v>
      </c>
      <c r="H64" s="32">
        <v>41272</v>
      </c>
      <c r="I64" s="31" t="s">
        <v>94</v>
      </c>
      <c r="J64" s="33">
        <v>61</v>
      </c>
      <c r="K64" s="33">
        <v>60</v>
      </c>
      <c r="L64" s="33">
        <v>3.4084001822520807E-5</v>
      </c>
      <c r="M64" s="31" t="s">
        <v>98</v>
      </c>
      <c r="N64" s="33">
        <v>3.6163932698579375E-6</v>
      </c>
      <c r="O64" s="33">
        <v>3.1E-6</v>
      </c>
      <c r="P64" s="33">
        <v>3.8999999999999999E-6</v>
      </c>
      <c r="Q64" s="31" t="s">
        <v>97</v>
      </c>
      <c r="R64" s="33">
        <v>5</v>
      </c>
      <c r="S64" s="33">
        <v>0</v>
      </c>
    </row>
    <row r="65" spans="1:19" x14ac:dyDescent="0.25">
      <c r="A65" s="31" t="s">
        <v>39</v>
      </c>
      <c r="B65" s="31" t="s">
        <v>38</v>
      </c>
      <c r="C65" s="31" t="s">
        <v>13</v>
      </c>
      <c r="D65" s="31" t="s">
        <v>34</v>
      </c>
      <c r="E65" s="31" t="s">
        <v>94</v>
      </c>
      <c r="F65" s="31" t="s">
        <v>95</v>
      </c>
      <c r="G65" s="32">
        <v>41278</v>
      </c>
      <c r="H65" s="32">
        <v>41638</v>
      </c>
      <c r="I65" s="31" t="s">
        <v>94</v>
      </c>
      <c r="J65" s="33">
        <v>61</v>
      </c>
      <c r="K65" s="33">
        <v>59</v>
      </c>
      <c r="L65" s="33">
        <v>1.9996370148442495E-5</v>
      </c>
      <c r="M65" s="31" t="s">
        <v>98</v>
      </c>
      <c r="N65" s="33">
        <v>3.6770492010500823E-6</v>
      </c>
      <c r="O65" s="33">
        <v>3.4000000000000001E-6</v>
      </c>
      <c r="P65" s="33">
        <v>3.8E-6</v>
      </c>
      <c r="Q65" s="31" t="s">
        <v>97</v>
      </c>
      <c r="R65" s="33">
        <v>23</v>
      </c>
      <c r="S65" s="33">
        <v>0</v>
      </c>
    </row>
    <row r="66" spans="1:19" x14ac:dyDescent="0.25">
      <c r="A66" s="31" t="s">
        <v>39</v>
      </c>
      <c r="B66" s="31" t="s">
        <v>38</v>
      </c>
      <c r="C66" s="31" t="s">
        <v>14</v>
      </c>
      <c r="D66" s="31" t="s">
        <v>0</v>
      </c>
      <c r="E66" s="31" t="s">
        <v>94</v>
      </c>
      <c r="F66" s="31" t="s">
        <v>95</v>
      </c>
      <c r="G66" s="32">
        <v>38362</v>
      </c>
      <c r="H66" s="32">
        <v>38716</v>
      </c>
      <c r="I66" s="31" t="s">
        <v>94</v>
      </c>
      <c r="J66" s="33">
        <v>59</v>
      </c>
      <c r="K66" s="33">
        <v>56</v>
      </c>
      <c r="L66" s="33">
        <v>9.7361820670422673E-6</v>
      </c>
      <c r="M66" s="31" t="s">
        <v>98</v>
      </c>
      <c r="N66" s="33">
        <v>1.2027119059200494E-5</v>
      </c>
      <c r="O66" s="33">
        <v>1.2E-5</v>
      </c>
      <c r="P66" s="33">
        <v>1.36E-5</v>
      </c>
      <c r="Q66" s="31" t="s">
        <v>97</v>
      </c>
      <c r="R66" s="33">
        <v>39</v>
      </c>
      <c r="S66" s="33">
        <v>6</v>
      </c>
    </row>
    <row r="67" spans="1:19" x14ac:dyDescent="0.25">
      <c r="A67" s="31" t="s">
        <v>39</v>
      </c>
      <c r="B67" s="31" t="s">
        <v>38</v>
      </c>
      <c r="C67" s="31" t="s">
        <v>14</v>
      </c>
      <c r="D67" s="31" t="s">
        <v>1</v>
      </c>
      <c r="E67" s="31" t="s">
        <v>97</v>
      </c>
      <c r="F67" s="31" t="s">
        <v>100</v>
      </c>
      <c r="G67" s="32">
        <v>38764</v>
      </c>
      <c r="H67" s="32">
        <v>39082</v>
      </c>
      <c r="I67" s="31" t="s">
        <v>94</v>
      </c>
      <c r="J67" s="33">
        <v>50</v>
      </c>
      <c r="K67" s="33">
        <v>50</v>
      </c>
      <c r="L67" s="33">
        <v>2.7072061020589898E-5</v>
      </c>
      <c r="M67" s="31" t="s">
        <v>98</v>
      </c>
      <c r="N67" s="33">
        <v>4.0291599943884649E-5</v>
      </c>
      <c r="O67" s="33">
        <v>3.4589999999999999E-5</v>
      </c>
      <c r="P67" s="33">
        <v>4.6230000000000003E-5</v>
      </c>
      <c r="Q67" s="31" t="s">
        <v>97</v>
      </c>
      <c r="R67" s="33">
        <v>0</v>
      </c>
      <c r="S67" s="33">
        <v>43</v>
      </c>
    </row>
    <row r="68" spans="1:19" x14ac:dyDescent="0.25">
      <c r="A68" s="31" t="s">
        <v>39</v>
      </c>
      <c r="B68" s="31" t="s">
        <v>38</v>
      </c>
      <c r="C68" s="31" t="s">
        <v>14</v>
      </c>
      <c r="D68" s="31" t="s">
        <v>2</v>
      </c>
      <c r="E68" s="31" t="s">
        <v>97</v>
      </c>
      <c r="F68" s="31" t="s">
        <v>100</v>
      </c>
      <c r="G68" s="32">
        <v>39088</v>
      </c>
      <c r="H68" s="32">
        <v>39442</v>
      </c>
      <c r="I68" s="31" t="s">
        <v>94</v>
      </c>
      <c r="J68" s="33">
        <v>59</v>
      </c>
      <c r="K68" s="33">
        <v>59</v>
      </c>
      <c r="L68" s="33">
        <v>1.9815785073383191E-5</v>
      </c>
      <c r="M68" s="31" t="s">
        <v>98</v>
      </c>
      <c r="N68" s="33">
        <v>3.7328135584761245E-5</v>
      </c>
      <c r="O68" s="33">
        <v>3.4770000000000001E-5</v>
      </c>
      <c r="P68" s="33">
        <v>4.3409999999999999E-5</v>
      </c>
      <c r="Q68" s="31" t="s">
        <v>97</v>
      </c>
      <c r="R68" s="33">
        <v>1</v>
      </c>
      <c r="S68" s="33">
        <v>54</v>
      </c>
    </row>
    <row r="69" spans="1:19" x14ac:dyDescent="0.25">
      <c r="A69" s="31" t="s">
        <v>39</v>
      </c>
      <c r="B69" s="31" t="s">
        <v>38</v>
      </c>
      <c r="C69" s="31" t="s">
        <v>14</v>
      </c>
      <c r="D69" s="31" t="s">
        <v>3</v>
      </c>
      <c r="E69" s="31" t="s">
        <v>97</v>
      </c>
      <c r="F69" s="31" t="s">
        <v>100</v>
      </c>
      <c r="G69" s="32">
        <v>39454</v>
      </c>
      <c r="H69" s="32">
        <v>39796</v>
      </c>
      <c r="I69" s="31" t="s">
        <v>94</v>
      </c>
      <c r="J69" s="33">
        <v>55</v>
      </c>
      <c r="K69" s="33">
        <v>55</v>
      </c>
      <c r="L69" s="33">
        <v>5.4056371895554051E-6</v>
      </c>
      <c r="M69" s="31" t="s">
        <v>98</v>
      </c>
      <c r="N69" s="33">
        <v>3.5818909699711104E-5</v>
      </c>
      <c r="O69" s="33">
        <v>3.4820000000000002E-5</v>
      </c>
      <c r="P69" s="33">
        <v>3.875E-5</v>
      </c>
      <c r="Q69" s="31" t="s">
        <v>97</v>
      </c>
      <c r="R69" s="33">
        <v>48</v>
      </c>
      <c r="S69" s="33">
        <v>0</v>
      </c>
    </row>
    <row r="70" spans="1:19" x14ac:dyDescent="0.25">
      <c r="A70" s="31" t="s">
        <v>39</v>
      </c>
      <c r="B70" s="31" t="s">
        <v>38</v>
      </c>
      <c r="C70" s="31" t="s">
        <v>14</v>
      </c>
      <c r="D70" s="31" t="s">
        <v>4</v>
      </c>
      <c r="E70" s="31" t="s">
        <v>97</v>
      </c>
      <c r="F70" s="31" t="s">
        <v>100</v>
      </c>
      <c r="G70" s="32">
        <v>39814</v>
      </c>
      <c r="H70" s="32">
        <v>40174</v>
      </c>
      <c r="I70" s="31" t="s">
        <v>94</v>
      </c>
      <c r="J70" s="33">
        <v>55</v>
      </c>
      <c r="K70" s="33">
        <v>55</v>
      </c>
      <c r="L70" s="33">
        <v>7.2227413263383571E-6</v>
      </c>
      <c r="M70" s="31" t="s">
        <v>98</v>
      </c>
      <c r="N70" s="33">
        <v>3.5743818179153924E-5</v>
      </c>
      <c r="O70" s="33">
        <v>3.2490000000000002E-5</v>
      </c>
      <c r="P70" s="33">
        <v>3.892E-5</v>
      </c>
      <c r="Q70" s="31" t="s">
        <v>97</v>
      </c>
      <c r="R70" s="33">
        <v>48</v>
      </c>
      <c r="S70" s="33">
        <v>0</v>
      </c>
    </row>
    <row r="71" spans="1:19" x14ac:dyDescent="0.25">
      <c r="A71" s="31" t="s">
        <v>39</v>
      </c>
      <c r="B71" s="31" t="s">
        <v>38</v>
      </c>
      <c r="C71" s="31" t="s">
        <v>14</v>
      </c>
      <c r="D71" s="31" t="s">
        <v>5</v>
      </c>
      <c r="E71" s="31" t="s">
        <v>97</v>
      </c>
      <c r="F71" s="31" t="s">
        <v>100</v>
      </c>
      <c r="G71" s="32">
        <v>40180</v>
      </c>
      <c r="H71" s="32">
        <v>40534</v>
      </c>
      <c r="I71" s="31" t="s">
        <v>94</v>
      </c>
      <c r="J71" s="33">
        <v>57</v>
      </c>
      <c r="K71" s="33">
        <v>57</v>
      </c>
      <c r="L71" s="33">
        <v>2.2691987269035165E-6</v>
      </c>
      <c r="M71" s="31" t="s">
        <v>98</v>
      </c>
      <c r="N71" s="33">
        <v>3.6644034703944305E-5</v>
      </c>
      <c r="O71" s="33">
        <v>3.4740000000000003E-5</v>
      </c>
      <c r="P71" s="33">
        <v>3.8760000000000002E-5</v>
      </c>
      <c r="Q71" s="31" t="s">
        <v>97</v>
      </c>
      <c r="R71" s="33">
        <v>54</v>
      </c>
      <c r="S71" s="33">
        <v>0</v>
      </c>
    </row>
    <row r="72" spans="1:19" x14ac:dyDescent="0.25">
      <c r="A72" s="31" t="s">
        <v>39</v>
      </c>
      <c r="B72" s="31" t="s">
        <v>38</v>
      </c>
      <c r="C72" s="31" t="s">
        <v>14</v>
      </c>
      <c r="D72" s="31" t="s">
        <v>32</v>
      </c>
      <c r="E72" s="31" t="s">
        <v>97</v>
      </c>
      <c r="F72" s="31" t="s">
        <v>100</v>
      </c>
      <c r="G72" s="32">
        <v>40546</v>
      </c>
      <c r="H72" s="32">
        <v>40906</v>
      </c>
      <c r="I72" s="31" t="s">
        <v>94</v>
      </c>
      <c r="J72" s="33">
        <v>60</v>
      </c>
      <c r="K72" s="33">
        <v>60</v>
      </c>
      <c r="L72" s="33">
        <v>5.8455965093647437E-7</v>
      </c>
      <c r="M72" s="31" t="s">
        <v>98</v>
      </c>
      <c r="N72" s="33">
        <v>3.5034834157462075E-5</v>
      </c>
      <c r="O72" s="33">
        <v>3.3429999999999997E-5</v>
      </c>
      <c r="P72" s="33">
        <v>3.6310000000000003E-5</v>
      </c>
      <c r="Q72" s="31" t="s">
        <v>97</v>
      </c>
      <c r="R72" s="33">
        <v>59</v>
      </c>
      <c r="S72" s="33">
        <v>0</v>
      </c>
    </row>
    <row r="73" spans="1:19" x14ac:dyDescent="0.25">
      <c r="A73" s="31" t="s">
        <v>39</v>
      </c>
      <c r="B73" s="31" t="s">
        <v>38</v>
      </c>
      <c r="C73" s="31" t="s">
        <v>14</v>
      </c>
      <c r="D73" s="31" t="s">
        <v>33</v>
      </c>
      <c r="E73" s="31" t="s">
        <v>97</v>
      </c>
      <c r="F73" s="31" t="s">
        <v>100</v>
      </c>
      <c r="G73" s="32">
        <v>40912</v>
      </c>
      <c r="H73" s="32">
        <v>41272</v>
      </c>
      <c r="I73" s="31" t="s">
        <v>94</v>
      </c>
      <c r="J73" s="33">
        <v>61</v>
      </c>
      <c r="K73" s="33">
        <v>60</v>
      </c>
      <c r="L73" s="33">
        <v>1.8666666922702765E-6</v>
      </c>
      <c r="M73" s="31" t="s">
        <v>98</v>
      </c>
      <c r="N73" s="33">
        <v>3.5000000934815034E-5</v>
      </c>
      <c r="O73" s="33">
        <v>3.4999999999999997E-5</v>
      </c>
      <c r="P73" s="33">
        <v>3.4999999999999997E-5</v>
      </c>
      <c r="Q73" s="31" t="s">
        <v>97</v>
      </c>
      <c r="R73" s="33">
        <v>59</v>
      </c>
      <c r="S73" s="33">
        <v>0</v>
      </c>
    </row>
    <row r="74" spans="1:19" x14ac:dyDescent="0.25">
      <c r="A74" s="31" t="s">
        <v>39</v>
      </c>
      <c r="B74" s="31" t="s">
        <v>38</v>
      </c>
      <c r="C74" s="31" t="s">
        <v>14</v>
      </c>
      <c r="D74" s="31" t="s">
        <v>34</v>
      </c>
      <c r="E74" s="31" t="s">
        <v>97</v>
      </c>
      <c r="F74" s="31" t="s">
        <v>100</v>
      </c>
      <c r="G74" s="32">
        <v>41278</v>
      </c>
      <c r="H74" s="32">
        <v>41638</v>
      </c>
      <c r="I74" s="31" t="s">
        <v>94</v>
      </c>
      <c r="J74" s="33">
        <v>62</v>
      </c>
      <c r="K74" s="33">
        <v>62</v>
      </c>
      <c r="L74" s="33">
        <v>1.4193548497954204E-6</v>
      </c>
      <c r="M74" s="31" t="s">
        <v>98</v>
      </c>
      <c r="N74" s="33">
        <v>3.5000000934815034E-5</v>
      </c>
      <c r="O74" s="33">
        <v>3.4999999999999997E-5</v>
      </c>
      <c r="P74" s="33">
        <v>3.4999999999999997E-5</v>
      </c>
      <c r="Q74" s="31" t="s">
        <v>97</v>
      </c>
      <c r="R74" s="33">
        <v>60</v>
      </c>
      <c r="S74" s="33">
        <v>0</v>
      </c>
    </row>
    <row r="75" spans="1:19" x14ac:dyDescent="0.25">
      <c r="A75" s="31" t="s">
        <v>39</v>
      </c>
      <c r="B75" s="31" t="s">
        <v>38</v>
      </c>
      <c r="C75" s="31" t="s">
        <v>15</v>
      </c>
      <c r="D75" s="31" t="s">
        <v>0</v>
      </c>
      <c r="E75" s="31" t="s">
        <v>94</v>
      </c>
      <c r="F75" s="31" t="s">
        <v>95</v>
      </c>
      <c r="G75" s="32">
        <v>38368</v>
      </c>
      <c r="H75" s="32">
        <v>38716</v>
      </c>
      <c r="I75" s="31" t="s">
        <v>94</v>
      </c>
      <c r="J75" s="33">
        <v>59</v>
      </c>
      <c r="K75" s="33">
        <v>58</v>
      </c>
      <c r="L75" s="33">
        <v>1.7085804160913162E-5</v>
      </c>
      <c r="M75" s="31" t="s">
        <v>96</v>
      </c>
      <c r="N75" s="33">
        <v>1.2000000424450263E-5</v>
      </c>
      <c r="O75" s="33">
        <v>1.2E-5</v>
      </c>
      <c r="P75" s="33">
        <v>1.2E-5</v>
      </c>
      <c r="Q75" s="31" t="s">
        <v>97</v>
      </c>
      <c r="R75" s="33">
        <v>24</v>
      </c>
      <c r="S75" s="33">
        <v>3</v>
      </c>
    </row>
    <row r="76" spans="1:19" x14ac:dyDescent="0.25">
      <c r="A76" s="31" t="s">
        <v>39</v>
      </c>
      <c r="B76" s="31" t="s">
        <v>38</v>
      </c>
      <c r="C76" s="31" t="s">
        <v>15</v>
      </c>
      <c r="D76" s="31" t="s">
        <v>1</v>
      </c>
      <c r="E76" s="31" t="s">
        <v>94</v>
      </c>
      <c r="F76" s="31" t="s">
        <v>95</v>
      </c>
      <c r="G76" s="32">
        <v>38722</v>
      </c>
      <c r="H76" s="32">
        <v>39082</v>
      </c>
      <c r="I76" s="31" t="s">
        <v>94</v>
      </c>
      <c r="J76" s="33">
        <v>61</v>
      </c>
      <c r="K76" s="33">
        <v>61</v>
      </c>
      <c r="L76" s="33">
        <v>2.7406116878708299E-5</v>
      </c>
      <c r="M76" s="31" t="s">
        <v>96</v>
      </c>
      <c r="N76" s="33">
        <v>1.1288524591855391E-5</v>
      </c>
      <c r="O76" s="33">
        <v>5.5999999999999997E-6</v>
      </c>
      <c r="P76" s="33">
        <v>2.0000000000000002E-5</v>
      </c>
      <c r="Q76" s="31" t="s">
        <v>97</v>
      </c>
      <c r="R76" s="33">
        <v>11</v>
      </c>
      <c r="S76" s="33">
        <v>7</v>
      </c>
    </row>
    <row r="77" spans="1:19" x14ac:dyDescent="0.25">
      <c r="A77" s="31" t="s">
        <v>39</v>
      </c>
      <c r="B77" s="31" t="s">
        <v>38</v>
      </c>
      <c r="C77" s="31" t="s">
        <v>15</v>
      </c>
      <c r="D77" s="31" t="s">
        <v>2</v>
      </c>
      <c r="E77" s="31" t="s">
        <v>94</v>
      </c>
      <c r="F77" s="31" t="s">
        <v>95</v>
      </c>
      <c r="G77" s="32">
        <v>39088</v>
      </c>
      <c r="H77" s="32">
        <v>39442</v>
      </c>
      <c r="I77" s="31" t="s">
        <v>94</v>
      </c>
      <c r="J77" s="33">
        <v>61</v>
      </c>
      <c r="K77" s="33">
        <v>60</v>
      </c>
      <c r="L77" s="33">
        <v>1.3962320690552587E-5</v>
      </c>
      <c r="M77" s="31" t="s">
        <v>96</v>
      </c>
      <c r="N77" s="33">
        <v>7.3999999585794285E-6</v>
      </c>
      <c r="O77" s="33">
        <v>7.4000000000000003E-6</v>
      </c>
      <c r="P77" s="33">
        <v>7.4000000000000003E-6</v>
      </c>
      <c r="Q77" s="31" t="s">
        <v>97</v>
      </c>
      <c r="R77" s="33">
        <v>23</v>
      </c>
      <c r="S77" s="33">
        <v>11</v>
      </c>
    </row>
    <row r="78" spans="1:19" x14ac:dyDescent="0.25">
      <c r="A78" s="31" t="s">
        <v>39</v>
      </c>
      <c r="B78" s="31" t="s">
        <v>38</v>
      </c>
      <c r="C78" s="31" t="s">
        <v>15</v>
      </c>
      <c r="D78" s="31" t="s">
        <v>3</v>
      </c>
      <c r="E78" s="31" t="s">
        <v>94</v>
      </c>
      <c r="F78" s="31" t="s">
        <v>95</v>
      </c>
      <c r="G78" s="32">
        <v>39448</v>
      </c>
      <c r="H78" s="32">
        <v>39808</v>
      </c>
      <c r="I78" s="31" t="s">
        <v>94</v>
      </c>
      <c r="J78" s="33">
        <v>61</v>
      </c>
      <c r="K78" s="33">
        <v>61</v>
      </c>
      <c r="L78" s="33">
        <v>1.5108252444138014E-5</v>
      </c>
      <c r="M78" s="31" t="s">
        <v>96</v>
      </c>
      <c r="N78" s="33">
        <v>6.5360654993068625E-6</v>
      </c>
      <c r="O78" s="33">
        <v>6.4999999999999996E-6</v>
      </c>
      <c r="P78" s="33">
        <v>7.4000000000000003E-6</v>
      </c>
      <c r="Q78" s="31" t="s">
        <v>97</v>
      </c>
      <c r="R78" s="33">
        <v>25</v>
      </c>
      <c r="S78" s="33">
        <v>6</v>
      </c>
    </row>
    <row r="79" spans="1:19" x14ac:dyDescent="0.25">
      <c r="A79" s="31" t="s">
        <v>39</v>
      </c>
      <c r="B79" s="31" t="s">
        <v>38</v>
      </c>
      <c r="C79" s="31" t="s">
        <v>15</v>
      </c>
      <c r="D79" s="31" t="s">
        <v>4</v>
      </c>
      <c r="E79" s="31" t="s">
        <v>94</v>
      </c>
      <c r="F79" s="31" t="s">
        <v>95</v>
      </c>
      <c r="G79" s="32">
        <v>39814</v>
      </c>
      <c r="H79" s="32">
        <v>40174</v>
      </c>
      <c r="I79" s="31" t="s">
        <v>94</v>
      </c>
      <c r="J79" s="33">
        <v>61</v>
      </c>
      <c r="K79" s="33">
        <v>60</v>
      </c>
      <c r="L79" s="33">
        <v>7.458737673005089E-6</v>
      </c>
      <c r="M79" s="31" t="s">
        <v>96</v>
      </c>
      <c r="N79" s="33">
        <v>4.5524590084406541E-6</v>
      </c>
      <c r="O79" s="33">
        <v>4.3000000000000003E-6</v>
      </c>
      <c r="P79" s="33">
        <v>6.4999999999999996E-6</v>
      </c>
      <c r="Q79" s="31" t="s">
        <v>97</v>
      </c>
      <c r="R79" s="33">
        <v>40</v>
      </c>
      <c r="S79" s="33">
        <v>0</v>
      </c>
    </row>
    <row r="80" spans="1:19" x14ac:dyDescent="0.25">
      <c r="A80" s="31" t="s">
        <v>39</v>
      </c>
      <c r="B80" s="31" t="s">
        <v>38</v>
      </c>
      <c r="C80" s="31" t="s">
        <v>15</v>
      </c>
      <c r="D80" s="31" t="s">
        <v>5</v>
      </c>
      <c r="E80" s="31" t="s">
        <v>94</v>
      </c>
      <c r="F80" s="31" t="s">
        <v>95</v>
      </c>
      <c r="G80" s="32">
        <v>40180</v>
      </c>
      <c r="H80" s="32">
        <v>40540</v>
      </c>
      <c r="I80" s="31" t="s">
        <v>94</v>
      </c>
      <c r="J80" s="33">
        <v>61</v>
      </c>
      <c r="K80" s="33">
        <v>60</v>
      </c>
      <c r="L80" s="33">
        <v>1.8786826679691633E-5</v>
      </c>
      <c r="M80" s="31" t="s">
        <v>96</v>
      </c>
      <c r="N80" s="33">
        <v>2.6426229560754899E-6</v>
      </c>
      <c r="O80" s="33">
        <v>7.9999999999999996E-7</v>
      </c>
      <c r="P80" s="33">
        <v>4.3000000000000003E-6</v>
      </c>
      <c r="Q80" s="31" t="s">
        <v>97</v>
      </c>
      <c r="R80" s="33">
        <v>16</v>
      </c>
      <c r="S80" s="33">
        <v>0</v>
      </c>
    </row>
    <row r="81" spans="1:19" x14ac:dyDescent="0.25">
      <c r="A81" s="31" t="s">
        <v>39</v>
      </c>
      <c r="B81" s="31" t="s">
        <v>38</v>
      </c>
      <c r="C81" s="31" t="s">
        <v>15</v>
      </c>
      <c r="D81" s="31" t="s">
        <v>32</v>
      </c>
      <c r="E81" s="31" t="s">
        <v>94</v>
      </c>
      <c r="F81" s="31" t="s">
        <v>95</v>
      </c>
      <c r="G81" s="32">
        <v>40546</v>
      </c>
      <c r="H81" s="32">
        <v>40906</v>
      </c>
      <c r="I81" s="31" t="s">
        <v>94</v>
      </c>
      <c r="J81" s="33">
        <v>63</v>
      </c>
      <c r="K81" s="33">
        <v>57</v>
      </c>
      <c r="L81" s="33">
        <v>2.2941123447389256E-5</v>
      </c>
      <c r="M81" s="31" t="s">
        <v>96</v>
      </c>
      <c r="N81" s="33">
        <v>3.8000000586180249E-6</v>
      </c>
      <c r="O81" s="33">
        <v>3.8E-6</v>
      </c>
      <c r="P81" s="33">
        <v>3.8E-6</v>
      </c>
      <c r="Q81" s="31" t="s">
        <v>97</v>
      </c>
      <c r="R81" s="33">
        <v>5</v>
      </c>
      <c r="S81" s="33">
        <v>1</v>
      </c>
    </row>
    <row r="82" spans="1:19" x14ac:dyDescent="0.25">
      <c r="A82" s="31" t="s">
        <v>39</v>
      </c>
      <c r="B82" s="31" t="s">
        <v>38</v>
      </c>
      <c r="C82" s="31" t="s">
        <v>15</v>
      </c>
      <c r="D82" s="31" t="s">
        <v>33</v>
      </c>
      <c r="E82" s="31" t="s">
        <v>94</v>
      </c>
      <c r="F82" s="31" t="s">
        <v>95</v>
      </c>
      <c r="G82" s="32">
        <v>40912</v>
      </c>
      <c r="H82" s="32">
        <v>41272</v>
      </c>
      <c r="I82" s="31" t="s">
        <v>94</v>
      </c>
      <c r="J82" s="33">
        <v>61</v>
      </c>
      <c r="K82" s="33">
        <v>61</v>
      </c>
      <c r="L82" s="33">
        <v>1.6264648440453322E-5</v>
      </c>
      <c r="M82" s="31" t="s">
        <v>96</v>
      </c>
      <c r="N82" s="33">
        <v>3.3999999686784577E-6</v>
      </c>
      <c r="O82" s="33">
        <v>3.4000000000000001E-6</v>
      </c>
      <c r="P82" s="33">
        <v>3.4000000000000001E-6</v>
      </c>
      <c r="Q82" s="31" t="s">
        <v>97</v>
      </c>
      <c r="R82" s="33">
        <v>20</v>
      </c>
      <c r="S82" s="33">
        <v>0</v>
      </c>
    </row>
    <row r="83" spans="1:19" x14ac:dyDescent="0.25">
      <c r="A83" s="31" t="s">
        <v>39</v>
      </c>
      <c r="B83" s="31" t="s">
        <v>38</v>
      </c>
      <c r="C83" s="31" t="s">
        <v>16</v>
      </c>
      <c r="D83" s="31" t="s">
        <v>0</v>
      </c>
      <c r="E83" s="31" t="s">
        <v>94</v>
      </c>
      <c r="F83" s="31" t="s">
        <v>95</v>
      </c>
      <c r="G83" s="32">
        <v>38368</v>
      </c>
      <c r="H83" s="32">
        <v>38716</v>
      </c>
      <c r="I83" s="31" t="s">
        <v>94</v>
      </c>
      <c r="J83" s="33">
        <v>59</v>
      </c>
      <c r="K83" s="33">
        <v>55</v>
      </c>
      <c r="L83" s="33">
        <v>1.3403030251621121E-5</v>
      </c>
      <c r="M83" s="31" t="s">
        <v>98</v>
      </c>
      <c r="N83" s="33">
        <v>1.7445762704621797E-5</v>
      </c>
      <c r="O83" s="33">
        <v>1.7200000000000001E-5</v>
      </c>
      <c r="P83" s="33">
        <v>1.7900000000000001E-5</v>
      </c>
      <c r="Q83" s="31" t="s">
        <v>97</v>
      </c>
      <c r="R83" s="33">
        <v>33</v>
      </c>
      <c r="S83" s="33">
        <v>7</v>
      </c>
    </row>
    <row r="84" spans="1:19" x14ac:dyDescent="0.25">
      <c r="A84" s="31" t="s">
        <v>39</v>
      </c>
      <c r="B84" s="31" t="s">
        <v>38</v>
      </c>
      <c r="C84" s="31" t="s">
        <v>16</v>
      </c>
      <c r="D84" s="31" t="s">
        <v>1</v>
      </c>
      <c r="E84" s="31" t="s">
        <v>94</v>
      </c>
      <c r="F84" s="31" t="s">
        <v>95</v>
      </c>
      <c r="G84" s="32">
        <v>38722</v>
      </c>
      <c r="H84" s="32">
        <v>39082</v>
      </c>
      <c r="I84" s="31" t="s">
        <v>94</v>
      </c>
      <c r="J84" s="33">
        <v>61</v>
      </c>
      <c r="K84" s="33">
        <v>59</v>
      </c>
      <c r="L84" s="33">
        <v>1.04929291348711E-5</v>
      </c>
      <c r="M84" s="31" t="s">
        <v>98</v>
      </c>
      <c r="N84" s="33">
        <v>1.4109836199361884E-5</v>
      </c>
      <c r="O84" s="33">
        <v>1.11E-5</v>
      </c>
      <c r="P84" s="33">
        <v>1.7499999999999998E-5</v>
      </c>
      <c r="Q84" s="31" t="s">
        <v>97</v>
      </c>
      <c r="R84" s="33">
        <v>34</v>
      </c>
      <c r="S84" s="33">
        <v>8</v>
      </c>
    </row>
    <row r="85" spans="1:19" x14ac:dyDescent="0.25">
      <c r="A85" s="31" t="s">
        <v>39</v>
      </c>
      <c r="B85" s="31" t="s">
        <v>38</v>
      </c>
      <c r="C85" s="31" t="s">
        <v>16</v>
      </c>
      <c r="D85" s="31" t="s">
        <v>2</v>
      </c>
      <c r="E85" s="31" t="s">
        <v>94</v>
      </c>
      <c r="F85" s="31" t="s">
        <v>95</v>
      </c>
      <c r="G85" s="32">
        <v>39088</v>
      </c>
      <c r="H85" s="32">
        <v>39442</v>
      </c>
      <c r="I85" s="31" t="s">
        <v>94</v>
      </c>
      <c r="J85" s="33">
        <v>62</v>
      </c>
      <c r="K85" s="33">
        <v>57</v>
      </c>
      <c r="L85" s="33">
        <v>1.6615934471605885E-6</v>
      </c>
      <c r="M85" s="31" t="s">
        <v>98</v>
      </c>
      <c r="N85" s="33">
        <v>7.4258063719870759E-6</v>
      </c>
      <c r="O85" s="33">
        <v>7.4000000000000003E-6</v>
      </c>
      <c r="P85" s="33">
        <v>7.7999990000000005E-6</v>
      </c>
      <c r="Q85" s="31" t="s">
        <v>97</v>
      </c>
      <c r="R85" s="33">
        <v>42</v>
      </c>
      <c r="S85" s="33">
        <v>11</v>
      </c>
    </row>
    <row r="86" spans="1:19" x14ac:dyDescent="0.25">
      <c r="A86" s="31" t="s">
        <v>39</v>
      </c>
      <c r="B86" s="31" t="s">
        <v>38</v>
      </c>
      <c r="C86" s="31" t="s">
        <v>16</v>
      </c>
      <c r="D86" s="31" t="s">
        <v>3</v>
      </c>
      <c r="E86" s="31" t="s">
        <v>94</v>
      </c>
      <c r="F86" s="31" t="s">
        <v>95</v>
      </c>
      <c r="G86" s="32">
        <v>39448</v>
      </c>
      <c r="H86" s="32">
        <v>39808</v>
      </c>
      <c r="I86" s="31" t="s">
        <v>94</v>
      </c>
      <c r="J86" s="33">
        <v>61</v>
      </c>
      <c r="K86" s="33">
        <v>61</v>
      </c>
      <c r="L86" s="33">
        <v>2.1689383450646974E-6</v>
      </c>
      <c r="M86" s="31" t="s">
        <v>98</v>
      </c>
      <c r="N86" s="33">
        <v>6.5360654993068625E-6</v>
      </c>
      <c r="O86" s="33">
        <v>6.4999999999999996E-6</v>
      </c>
      <c r="P86" s="33">
        <v>7.4000000000000003E-6</v>
      </c>
      <c r="Q86" s="31" t="s">
        <v>97</v>
      </c>
      <c r="R86" s="33">
        <v>46</v>
      </c>
      <c r="S86" s="33">
        <v>8</v>
      </c>
    </row>
    <row r="87" spans="1:19" x14ac:dyDescent="0.25">
      <c r="A87" s="31" t="s">
        <v>39</v>
      </c>
      <c r="B87" s="31" t="s">
        <v>38</v>
      </c>
      <c r="C87" s="31" t="s">
        <v>16</v>
      </c>
      <c r="D87" s="31" t="s">
        <v>4</v>
      </c>
      <c r="E87" s="31" t="s">
        <v>94</v>
      </c>
      <c r="F87" s="31" t="s">
        <v>95</v>
      </c>
      <c r="G87" s="32">
        <v>39814</v>
      </c>
      <c r="H87" s="32">
        <v>40174</v>
      </c>
      <c r="I87" s="31" t="s">
        <v>94</v>
      </c>
      <c r="J87" s="33">
        <v>62</v>
      </c>
      <c r="K87" s="33">
        <v>58</v>
      </c>
      <c r="L87" s="33">
        <v>1.0902233576604791E-6</v>
      </c>
      <c r="M87" s="31" t="s">
        <v>98</v>
      </c>
      <c r="N87" s="33">
        <v>4.4774193494020199E-6</v>
      </c>
      <c r="O87" s="33">
        <v>4.3000000000000003E-6</v>
      </c>
      <c r="P87" s="33">
        <v>6.4999999999999996E-6</v>
      </c>
      <c r="Q87" s="31" t="s">
        <v>97</v>
      </c>
      <c r="R87" s="33">
        <v>53</v>
      </c>
      <c r="S87" s="33">
        <v>0</v>
      </c>
    </row>
    <row r="88" spans="1:19" x14ac:dyDescent="0.25">
      <c r="A88" s="31" t="s">
        <v>39</v>
      </c>
      <c r="B88" s="31" t="s">
        <v>38</v>
      </c>
      <c r="C88" s="31" t="s">
        <v>16</v>
      </c>
      <c r="D88" s="31" t="s">
        <v>5</v>
      </c>
      <c r="E88" s="31" t="s">
        <v>94</v>
      </c>
      <c r="F88" s="31" t="s">
        <v>95</v>
      </c>
      <c r="G88" s="32">
        <v>40180</v>
      </c>
      <c r="H88" s="32">
        <v>40540</v>
      </c>
      <c r="I88" s="31" t="s">
        <v>94</v>
      </c>
      <c r="J88" s="33">
        <v>64</v>
      </c>
      <c r="K88" s="33">
        <v>62</v>
      </c>
      <c r="L88" s="33">
        <v>6.9241906907512704E-6</v>
      </c>
      <c r="M88" s="31" t="s">
        <v>98</v>
      </c>
      <c r="N88" s="33">
        <v>2.5562500027831447E-6</v>
      </c>
      <c r="O88" s="33">
        <v>7.9999999999999996E-7</v>
      </c>
      <c r="P88" s="33">
        <v>4.3000000000000003E-6</v>
      </c>
      <c r="Q88" s="31" t="s">
        <v>97</v>
      </c>
      <c r="R88" s="33">
        <v>36</v>
      </c>
      <c r="S88" s="33">
        <v>0</v>
      </c>
    </row>
    <row r="89" spans="1:19" x14ac:dyDescent="0.25">
      <c r="A89" s="31" t="s">
        <v>39</v>
      </c>
      <c r="B89" s="31" t="s">
        <v>38</v>
      </c>
      <c r="C89" s="31" t="s">
        <v>16</v>
      </c>
      <c r="D89" s="31" t="s">
        <v>32</v>
      </c>
      <c r="E89" s="31" t="s">
        <v>94</v>
      </c>
      <c r="F89" s="31" t="s">
        <v>95</v>
      </c>
      <c r="G89" s="32">
        <v>40546</v>
      </c>
      <c r="H89" s="32">
        <v>40906</v>
      </c>
      <c r="I89" s="31" t="s">
        <v>94</v>
      </c>
      <c r="J89" s="33">
        <v>62</v>
      </c>
      <c r="K89" s="33">
        <v>60</v>
      </c>
      <c r="L89" s="33">
        <v>6.5529597956507734E-6</v>
      </c>
      <c r="M89" s="31" t="s">
        <v>98</v>
      </c>
      <c r="N89" s="33">
        <v>3.8564516539589668E-6</v>
      </c>
      <c r="O89" s="33">
        <v>3.8E-6</v>
      </c>
      <c r="P89" s="33">
        <v>5.8000000000000004E-6</v>
      </c>
      <c r="Q89" s="31" t="s">
        <v>97</v>
      </c>
      <c r="R89" s="33">
        <v>31</v>
      </c>
      <c r="S89" s="33">
        <v>1</v>
      </c>
    </row>
    <row r="90" spans="1:19" x14ac:dyDescent="0.25">
      <c r="A90" s="31" t="s">
        <v>39</v>
      </c>
      <c r="B90" s="31" t="s">
        <v>38</v>
      </c>
      <c r="C90" s="31" t="s">
        <v>16</v>
      </c>
      <c r="D90" s="31" t="s">
        <v>33</v>
      </c>
      <c r="E90" s="31" t="s">
        <v>94</v>
      </c>
      <c r="F90" s="31" t="s">
        <v>95</v>
      </c>
      <c r="G90" s="32">
        <v>40912</v>
      </c>
      <c r="H90" s="32">
        <v>41272</v>
      </c>
      <c r="I90" s="31" t="s">
        <v>94</v>
      </c>
      <c r="J90" s="33">
        <v>61</v>
      </c>
      <c r="K90" s="33">
        <v>50</v>
      </c>
      <c r="L90" s="33">
        <v>4.1209975825040599E-6</v>
      </c>
      <c r="M90" s="31" t="s">
        <v>98</v>
      </c>
      <c r="N90" s="33">
        <v>3.3999999686784577E-6</v>
      </c>
      <c r="O90" s="33">
        <v>3.4000000000000001E-6</v>
      </c>
      <c r="P90" s="33">
        <v>3.4000000000000001E-6</v>
      </c>
      <c r="Q90" s="31" t="s">
        <v>97</v>
      </c>
      <c r="R90" s="33">
        <v>34</v>
      </c>
      <c r="S90" s="33">
        <v>0</v>
      </c>
    </row>
    <row r="91" spans="1:19" x14ac:dyDescent="0.25">
      <c r="A91" s="31" t="s">
        <v>39</v>
      </c>
      <c r="B91" s="31" t="s">
        <v>38</v>
      </c>
      <c r="C91" s="31" t="s">
        <v>17</v>
      </c>
      <c r="D91" s="31" t="s">
        <v>0</v>
      </c>
      <c r="E91" s="31" t="s">
        <v>94</v>
      </c>
      <c r="F91" s="31" t="s">
        <v>95</v>
      </c>
      <c r="G91" s="32">
        <v>38368</v>
      </c>
      <c r="H91" s="32">
        <v>38716</v>
      </c>
      <c r="I91" s="31" t="s">
        <v>94</v>
      </c>
      <c r="J91" s="33">
        <v>59</v>
      </c>
      <c r="K91" s="33">
        <v>57</v>
      </c>
      <c r="L91" s="33">
        <v>1.7816718011824395E-5</v>
      </c>
      <c r="M91" s="31" t="s">
        <v>98</v>
      </c>
      <c r="N91" s="33">
        <v>1.2077966503210965E-5</v>
      </c>
      <c r="O91" s="33">
        <v>1.2E-5</v>
      </c>
      <c r="P91" s="33">
        <v>1.66E-5</v>
      </c>
      <c r="Q91" s="31" t="s">
        <v>97</v>
      </c>
      <c r="R91" s="33">
        <v>19</v>
      </c>
      <c r="S91" s="33">
        <v>3</v>
      </c>
    </row>
    <row r="92" spans="1:19" x14ac:dyDescent="0.25">
      <c r="A92" s="31" t="s">
        <v>39</v>
      </c>
      <c r="B92" s="31" t="s">
        <v>38</v>
      </c>
      <c r="C92" s="31" t="s">
        <v>17</v>
      </c>
      <c r="D92" s="31" t="s">
        <v>1</v>
      </c>
      <c r="E92" s="31" t="s">
        <v>94</v>
      </c>
      <c r="F92" s="31" t="s">
        <v>95</v>
      </c>
      <c r="G92" s="32">
        <v>38722</v>
      </c>
      <c r="H92" s="32">
        <v>39082</v>
      </c>
      <c r="I92" s="31" t="s">
        <v>94</v>
      </c>
      <c r="J92" s="33">
        <v>61</v>
      </c>
      <c r="K92" s="33">
        <v>59</v>
      </c>
      <c r="L92" s="33">
        <v>3.2688274498052465E-5</v>
      </c>
      <c r="M92" s="31" t="s">
        <v>98</v>
      </c>
      <c r="N92" s="33">
        <v>1.1232786894905701E-5</v>
      </c>
      <c r="O92" s="33">
        <v>1.11E-5</v>
      </c>
      <c r="P92" s="33">
        <v>1.2E-5</v>
      </c>
      <c r="Q92" s="31" t="s">
        <v>97</v>
      </c>
      <c r="R92" s="33">
        <v>6</v>
      </c>
      <c r="S92" s="33">
        <v>6</v>
      </c>
    </row>
    <row r="93" spans="1:19" x14ac:dyDescent="0.25">
      <c r="A93" s="31" t="s">
        <v>39</v>
      </c>
      <c r="B93" s="31" t="s">
        <v>38</v>
      </c>
      <c r="C93" s="31" t="s">
        <v>17</v>
      </c>
      <c r="D93" s="31" t="s">
        <v>2</v>
      </c>
      <c r="E93" s="31" t="s">
        <v>94</v>
      </c>
      <c r="F93" s="31" t="s">
        <v>95</v>
      </c>
      <c r="G93" s="32">
        <v>39088</v>
      </c>
      <c r="H93" s="32">
        <v>39442</v>
      </c>
      <c r="I93" s="31" t="s">
        <v>94</v>
      </c>
      <c r="J93" s="33">
        <v>62</v>
      </c>
      <c r="K93" s="33">
        <v>59</v>
      </c>
      <c r="L93" s="33">
        <v>2.7657272011757892E-5</v>
      </c>
      <c r="M93" s="31" t="s">
        <v>98</v>
      </c>
      <c r="N93" s="33">
        <v>7.3999999585794285E-6</v>
      </c>
      <c r="O93" s="33">
        <v>7.4000000000000003E-6</v>
      </c>
      <c r="P93" s="33">
        <v>7.4000000000000003E-6</v>
      </c>
      <c r="Q93" s="31" t="s">
        <v>97</v>
      </c>
      <c r="R93" s="33">
        <v>7</v>
      </c>
      <c r="S93" s="33">
        <v>5</v>
      </c>
    </row>
    <row r="94" spans="1:19" x14ac:dyDescent="0.25">
      <c r="A94" s="31" t="s">
        <v>39</v>
      </c>
      <c r="B94" s="31" t="s">
        <v>38</v>
      </c>
      <c r="C94" s="31" t="s">
        <v>17</v>
      </c>
      <c r="D94" s="31" t="s">
        <v>3</v>
      </c>
      <c r="E94" s="31" t="s">
        <v>94</v>
      </c>
      <c r="F94" s="31" t="s">
        <v>95</v>
      </c>
      <c r="G94" s="32">
        <v>39448</v>
      </c>
      <c r="H94" s="32">
        <v>39808</v>
      </c>
      <c r="I94" s="31" t="s">
        <v>94</v>
      </c>
      <c r="J94" s="33">
        <v>62</v>
      </c>
      <c r="K94" s="33">
        <v>61</v>
      </c>
      <c r="L94" s="33">
        <v>3.3787580795448221E-5</v>
      </c>
      <c r="M94" s="31" t="s">
        <v>98</v>
      </c>
      <c r="N94" s="33">
        <v>6.5290321858370708E-6</v>
      </c>
      <c r="O94" s="33">
        <v>6.4999999999999996E-6</v>
      </c>
      <c r="P94" s="33">
        <v>7.4000000000000003E-6</v>
      </c>
      <c r="Q94" s="31" t="s">
        <v>97</v>
      </c>
      <c r="R94" s="33">
        <v>6</v>
      </c>
      <c r="S94" s="33">
        <v>2</v>
      </c>
    </row>
    <row r="95" spans="1:19" x14ac:dyDescent="0.25">
      <c r="A95" s="31" t="s">
        <v>39</v>
      </c>
      <c r="B95" s="31" t="s">
        <v>38</v>
      </c>
      <c r="C95" s="31" t="s">
        <v>17</v>
      </c>
      <c r="D95" s="31" t="s">
        <v>4</v>
      </c>
      <c r="E95" s="31" t="s">
        <v>94</v>
      </c>
      <c r="F95" s="31" t="s">
        <v>95</v>
      </c>
      <c r="G95" s="32">
        <v>39814</v>
      </c>
      <c r="H95" s="32">
        <v>40174</v>
      </c>
      <c r="I95" s="31" t="s">
        <v>94</v>
      </c>
      <c r="J95" s="33">
        <v>63</v>
      </c>
      <c r="K95" s="33">
        <v>61</v>
      </c>
      <c r="L95" s="33">
        <v>1.7332550565011753E-5</v>
      </c>
      <c r="M95" s="31" t="s">
        <v>98</v>
      </c>
      <c r="N95" s="33">
        <v>4.4746031692609127E-6</v>
      </c>
      <c r="O95" s="33">
        <v>4.3000000000000003E-6</v>
      </c>
      <c r="P95" s="33">
        <v>6.4999999999999996E-6</v>
      </c>
      <c r="Q95" s="31" t="s">
        <v>97</v>
      </c>
      <c r="R95" s="33">
        <v>23</v>
      </c>
      <c r="S95" s="33">
        <v>0</v>
      </c>
    </row>
    <row r="96" spans="1:19" x14ac:dyDescent="0.25">
      <c r="A96" s="31" t="s">
        <v>39</v>
      </c>
      <c r="B96" s="31" t="s">
        <v>38</v>
      </c>
      <c r="C96" s="31" t="s">
        <v>17</v>
      </c>
      <c r="D96" s="31" t="s">
        <v>5</v>
      </c>
      <c r="E96" s="31" t="s">
        <v>94</v>
      </c>
      <c r="F96" s="31" t="s">
        <v>95</v>
      </c>
      <c r="G96" s="32">
        <v>40180</v>
      </c>
      <c r="H96" s="32">
        <v>40540</v>
      </c>
      <c r="I96" s="31" t="s">
        <v>94</v>
      </c>
      <c r="J96" s="33">
        <v>61</v>
      </c>
      <c r="K96" s="33">
        <v>58</v>
      </c>
      <c r="L96" s="33">
        <v>2.2718891406431544E-5</v>
      </c>
      <c r="M96" s="31" t="s">
        <v>98</v>
      </c>
      <c r="N96" s="33">
        <v>2.5262295105780828E-6</v>
      </c>
      <c r="O96" s="33">
        <v>7.9999999999999996E-7</v>
      </c>
      <c r="P96" s="33">
        <v>4.3000000000000003E-6</v>
      </c>
      <c r="Q96" s="31" t="s">
        <v>97</v>
      </c>
      <c r="R96" s="33">
        <v>6</v>
      </c>
      <c r="S96" s="33">
        <v>0</v>
      </c>
    </row>
    <row r="97" spans="1:19" x14ac:dyDescent="0.25">
      <c r="A97" s="31" t="s">
        <v>39</v>
      </c>
      <c r="B97" s="31" t="s">
        <v>38</v>
      </c>
      <c r="C97" s="31" t="s">
        <v>17</v>
      </c>
      <c r="D97" s="31" t="s">
        <v>32</v>
      </c>
      <c r="E97" s="31" t="s">
        <v>94</v>
      </c>
      <c r="F97" s="31" t="s">
        <v>95</v>
      </c>
      <c r="G97" s="32">
        <v>40546</v>
      </c>
      <c r="H97" s="32">
        <v>40906</v>
      </c>
      <c r="I97" s="31" t="s">
        <v>94</v>
      </c>
      <c r="J97" s="33">
        <v>62</v>
      </c>
      <c r="K97" s="33">
        <v>61</v>
      </c>
      <c r="L97" s="33">
        <v>1.9170294897358856E-5</v>
      </c>
      <c r="M97" s="31" t="s">
        <v>98</v>
      </c>
      <c r="N97" s="33">
        <v>3.8000000586180249E-6</v>
      </c>
      <c r="O97" s="33">
        <v>3.8E-6</v>
      </c>
      <c r="P97" s="33">
        <v>3.8E-6</v>
      </c>
      <c r="Q97" s="31" t="s">
        <v>97</v>
      </c>
      <c r="R97" s="33">
        <v>8</v>
      </c>
      <c r="S97" s="33">
        <v>0</v>
      </c>
    </row>
    <row r="98" spans="1:19" x14ac:dyDescent="0.25">
      <c r="A98" s="31" t="s">
        <v>39</v>
      </c>
      <c r="B98" s="31" t="s">
        <v>38</v>
      </c>
      <c r="C98" s="31" t="s">
        <v>17</v>
      </c>
      <c r="D98" s="31" t="s">
        <v>33</v>
      </c>
      <c r="E98" s="31" t="s">
        <v>94</v>
      </c>
      <c r="F98" s="31" t="s">
        <v>95</v>
      </c>
      <c r="G98" s="32">
        <v>40912</v>
      </c>
      <c r="H98" s="32">
        <v>41272</v>
      </c>
      <c r="I98" s="31" t="s">
        <v>94</v>
      </c>
      <c r="J98" s="33">
        <v>62</v>
      </c>
      <c r="K98" s="33">
        <v>58</v>
      </c>
      <c r="L98" s="33">
        <v>1.7165209148264821E-5</v>
      </c>
      <c r="M98" s="31" t="s">
        <v>98</v>
      </c>
      <c r="N98" s="33">
        <v>3.4193548080727324E-6</v>
      </c>
      <c r="O98" s="33">
        <v>3.4000000000000001E-6</v>
      </c>
      <c r="P98" s="33">
        <v>4.6E-6</v>
      </c>
      <c r="Q98" s="31" t="s">
        <v>97</v>
      </c>
      <c r="R98" s="33">
        <v>13</v>
      </c>
      <c r="S98" s="33">
        <v>0</v>
      </c>
    </row>
    <row r="99" spans="1:19" x14ac:dyDescent="0.25">
      <c r="A99" s="31" t="s">
        <v>39</v>
      </c>
      <c r="B99" s="31" t="s">
        <v>38</v>
      </c>
      <c r="C99" s="31" t="s">
        <v>18</v>
      </c>
      <c r="D99" s="31" t="s">
        <v>0</v>
      </c>
      <c r="E99" s="31" t="s">
        <v>94</v>
      </c>
      <c r="F99" s="31" t="s">
        <v>95</v>
      </c>
      <c r="G99" s="32">
        <v>38362</v>
      </c>
      <c r="H99" s="32">
        <v>38716</v>
      </c>
      <c r="I99" s="31" t="s">
        <v>94</v>
      </c>
      <c r="J99" s="33">
        <v>60</v>
      </c>
      <c r="K99" s="33">
        <v>56</v>
      </c>
      <c r="L99" s="33">
        <v>1.1192347975403599E-5</v>
      </c>
      <c r="M99" s="31" t="s">
        <v>98</v>
      </c>
      <c r="N99" s="33">
        <v>1.7986665837573432E-5</v>
      </c>
      <c r="O99" s="33">
        <v>1.7799999999999999E-5</v>
      </c>
      <c r="P99" s="33">
        <v>1.8499999999999999E-5</v>
      </c>
      <c r="Q99" s="31" t="s">
        <v>97</v>
      </c>
      <c r="R99" s="33">
        <v>38</v>
      </c>
      <c r="S99" s="33">
        <v>7</v>
      </c>
    </row>
    <row r="100" spans="1:19" x14ac:dyDescent="0.25">
      <c r="A100" s="31" t="s">
        <v>39</v>
      </c>
      <c r="B100" s="31" t="s">
        <v>38</v>
      </c>
      <c r="C100" s="31" t="s">
        <v>18</v>
      </c>
      <c r="D100" s="31" t="s">
        <v>1</v>
      </c>
      <c r="E100" s="31" t="s">
        <v>94</v>
      </c>
      <c r="F100" s="31" t="s">
        <v>95</v>
      </c>
      <c r="G100" s="32">
        <v>38722</v>
      </c>
      <c r="H100" s="32">
        <v>39082</v>
      </c>
      <c r="I100" s="31" t="s">
        <v>94</v>
      </c>
      <c r="J100" s="33">
        <v>61</v>
      </c>
      <c r="K100" s="33">
        <v>59</v>
      </c>
      <c r="L100" s="33">
        <v>1.447125057862742E-5</v>
      </c>
      <c r="M100" s="31" t="s">
        <v>98</v>
      </c>
      <c r="N100" s="33">
        <v>1.4796721233488212E-5</v>
      </c>
      <c r="O100" s="33">
        <v>1.2099999999999999E-5</v>
      </c>
      <c r="P100" s="33">
        <v>1.8300000000000001E-5</v>
      </c>
      <c r="Q100" s="31" t="s">
        <v>97</v>
      </c>
      <c r="R100" s="33">
        <v>37</v>
      </c>
      <c r="S100" s="33">
        <v>8</v>
      </c>
    </row>
    <row r="101" spans="1:19" x14ac:dyDescent="0.25">
      <c r="A101" s="31" t="s">
        <v>39</v>
      </c>
      <c r="B101" s="31" t="s">
        <v>38</v>
      </c>
      <c r="C101" s="31" t="s">
        <v>18</v>
      </c>
      <c r="D101" s="31" t="s">
        <v>2</v>
      </c>
      <c r="E101" s="31" t="s">
        <v>94</v>
      </c>
      <c r="F101" s="31" t="s">
        <v>95</v>
      </c>
      <c r="G101" s="32">
        <v>39088</v>
      </c>
      <c r="H101" s="32">
        <v>39442</v>
      </c>
      <c r="I101" s="31" t="s">
        <v>94</v>
      </c>
      <c r="J101" s="33">
        <v>62</v>
      </c>
      <c r="K101" s="33">
        <v>60</v>
      </c>
      <c r="L101" s="33">
        <v>2.7201216463860573E-6</v>
      </c>
      <c r="M101" s="31" t="s">
        <v>98</v>
      </c>
      <c r="N101" s="33">
        <v>8.1258062451642243E-6</v>
      </c>
      <c r="O101" s="33">
        <v>8.1000000000000004E-6</v>
      </c>
      <c r="P101" s="33">
        <v>8.3999989999999998E-6</v>
      </c>
      <c r="Q101" s="31" t="s">
        <v>97</v>
      </c>
      <c r="R101" s="33">
        <v>51</v>
      </c>
      <c r="S101" s="33">
        <v>3</v>
      </c>
    </row>
    <row r="102" spans="1:19" x14ac:dyDescent="0.25">
      <c r="A102" s="31" t="s">
        <v>39</v>
      </c>
      <c r="B102" s="31" t="s">
        <v>38</v>
      </c>
      <c r="C102" s="31" t="s">
        <v>18</v>
      </c>
      <c r="D102" s="31" t="s">
        <v>3</v>
      </c>
      <c r="E102" s="31" t="s">
        <v>94</v>
      </c>
      <c r="F102" s="31" t="s">
        <v>95</v>
      </c>
      <c r="G102" s="32">
        <v>39448</v>
      </c>
      <c r="H102" s="32">
        <v>39808</v>
      </c>
      <c r="I102" s="31" t="s">
        <v>94</v>
      </c>
      <c r="J102" s="33">
        <v>61</v>
      </c>
      <c r="K102" s="33">
        <v>60</v>
      </c>
      <c r="L102" s="33">
        <v>6.1683861834656753E-7</v>
      </c>
      <c r="M102" s="31" t="s">
        <v>98</v>
      </c>
      <c r="N102" s="33">
        <v>8.3032786368094685E-6</v>
      </c>
      <c r="O102" s="33">
        <v>6.9E-6</v>
      </c>
      <c r="P102" s="33">
        <v>8.9999990000000008E-6</v>
      </c>
      <c r="Q102" s="31" t="s">
        <v>97</v>
      </c>
      <c r="R102" s="33">
        <v>56</v>
      </c>
      <c r="S102" s="33">
        <v>1</v>
      </c>
    </row>
    <row r="103" spans="1:19" x14ac:dyDescent="0.25">
      <c r="A103" s="31" t="s">
        <v>39</v>
      </c>
      <c r="B103" s="31" t="s">
        <v>38</v>
      </c>
      <c r="C103" s="31" t="s">
        <v>18</v>
      </c>
      <c r="D103" s="31" t="s">
        <v>4</v>
      </c>
      <c r="E103" s="31" t="s">
        <v>94</v>
      </c>
      <c r="F103" s="31" t="s">
        <v>95</v>
      </c>
      <c r="G103" s="32">
        <v>39814</v>
      </c>
      <c r="H103" s="32">
        <v>40174</v>
      </c>
      <c r="I103" s="31" t="s">
        <v>94</v>
      </c>
      <c r="J103" s="33">
        <v>63</v>
      </c>
      <c r="K103" s="33">
        <v>61</v>
      </c>
      <c r="L103" s="33">
        <v>1.1219711969253514E-6</v>
      </c>
      <c r="M103" s="31" t="s">
        <v>98</v>
      </c>
      <c r="N103" s="33">
        <v>5.2428570323547952E-6</v>
      </c>
      <c r="O103" s="33">
        <v>4.8999999999999997E-6</v>
      </c>
      <c r="P103" s="33">
        <v>8.8000000000000004E-6</v>
      </c>
      <c r="Q103" s="31" t="s">
        <v>97</v>
      </c>
      <c r="R103" s="33">
        <v>58</v>
      </c>
      <c r="S103" s="33">
        <v>0</v>
      </c>
    </row>
    <row r="104" spans="1:19" x14ac:dyDescent="0.25">
      <c r="A104" s="31" t="s">
        <v>39</v>
      </c>
      <c r="B104" s="31" t="s">
        <v>38</v>
      </c>
      <c r="C104" s="31" t="s">
        <v>18</v>
      </c>
      <c r="D104" s="31" t="s">
        <v>5</v>
      </c>
      <c r="E104" s="31" t="s">
        <v>94</v>
      </c>
      <c r="F104" s="31" t="s">
        <v>95</v>
      </c>
      <c r="G104" s="32">
        <v>40180</v>
      </c>
      <c r="H104" s="32">
        <v>40540</v>
      </c>
      <c r="I104" s="31" t="s">
        <v>94</v>
      </c>
      <c r="J104" s="33">
        <v>63</v>
      </c>
      <c r="K104" s="33">
        <v>58</v>
      </c>
      <c r="L104" s="33">
        <v>3.4780887917491031E-6</v>
      </c>
      <c r="M104" s="31" t="s">
        <v>98</v>
      </c>
      <c r="N104" s="33">
        <v>2.8904762719624464E-6</v>
      </c>
      <c r="O104" s="33">
        <v>8.9999999999999996E-7</v>
      </c>
      <c r="P104" s="33">
        <v>5.4999999999999999E-6</v>
      </c>
      <c r="Q104" s="31" t="s">
        <v>97</v>
      </c>
      <c r="R104" s="33">
        <v>46</v>
      </c>
      <c r="S104" s="33">
        <v>0</v>
      </c>
    </row>
    <row r="105" spans="1:19" x14ac:dyDescent="0.25">
      <c r="A105" s="31" t="s">
        <v>39</v>
      </c>
      <c r="B105" s="31" t="s">
        <v>38</v>
      </c>
      <c r="C105" s="31" t="s">
        <v>18</v>
      </c>
      <c r="D105" s="31" t="s">
        <v>32</v>
      </c>
      <c r="E105" s="31" t="s">
        <v>94</v>
      </c>
      <c r="F105" s="31" t="s">
        <v>95</v>
      </c>
      <c r="G105" s="32">
        <v>40546</v>
      </c>
      <c r="H105" s="32">
        <v>40906</v>
      </c>
      <c r="I105" s="31" t="s">
        <v>94</v>
      </c>
      <c r="J105" s="33">
        <v>64</v>
      </c>
      <c r="K105" s="33">
        <v>60</v>
      </c>
      <c r="L105" s="33">
        <v>4.1667431257034574E-6</v>
      </c>
      <c r="M105" s="31" t="s">
        <v>98</v>
      </c>
      <c r="N105" s="33">
        <v>4.3124999287158516E-6</v>
      </c>
      <c r="O105" s="33">
        <v>3.8E-6</v>
      </c>
      <c r="P105" s="33">
        <v>4.4000000000000002E-6</v>
      </c>
      <c r="Q105" s="31" t="s">
        <v>97</v>
      </c>
      <c r="R105" s="33">
        <v>43</v>
      </c>
      <c r="S105" s="33">
        <v>1</v>
      </c>
    </row>
    <row r="106" spans="1:19" x14ac:dyDescent="0.25">
      <c r="A106" s="31" t="s">
        <v>39</v>
      </c>
      <c r="B106" s="31" t="s">
        <v>38</v>
      </c>
      <c r="C106" s="31" t="s">
        <v>18</v>
      </c>
      <c r="D106" s="31" t="s">
        <v>33</v>
      </c>
      <c r="E106" s="31" t="s">
        <v>94</v>
      </c>
      <c r="F106" s="31" t="s">
        <v>95</v>
      </c>
      <c r="G106" s="32">
        <v>40912</v>
      </c>
      <c r="H106" s="32">
        <v>41272</v>
      </c>
      <c r="I106" s="31" t="s">
        <v>94</v>
      </c>
      <c r="J106" s="33">
        <v>61</v>
      </c>
      <c r="K106" s="33">
        <v>61</v>
      </c>
      <c r="L106" s="33">
        <v>2.0183226565752165E-6</v>
      </c>
      <c r="M106" s="31" t="s">
        <v>98</v>
      </c>
      <c r="N106" s="33">
        <v>3.7360655742155419E-6</v>
      </c>
      <c r="O106" s="33">
        <v>3.7000000000000002E-6</v>
      </c>
      <c r="P106" s="33">
        <v>3.9999999999999998E-6</v>
      </c>
      <c r="Q106" s="31" t="s">
        <v>97</v>
      </c>
      <c r="R106" s="33">
        <v>51</v>
      </c>
      <c r="S106" s="33">
        <v>0</v>
      </c>
    </row>
    <row r="107" spans="1:19" x14ac:dyDescent="0.25">
      <c r="A107" s="31" t="s">
        <v>39</v>
      </c>
      <c r="B107" s="31" t="s">
        <v>38</v>
      </c>
      <c r="C107" s="31" t="s">
        <v>19</v>
      </c>
      <c r="D107" s="31" t="s">
        <v>0</v>
      </c>
      <c r="E107" s="31" t="s">
        <v>94</v>
      </c>
      <c r="F107" s="31" t="s">
        <v>95</v>
      </c>
      <c r="G107" s="32">
        <v>38362</v>
      </c>
      <c r="H107" s="32">
        <v>38716</v>
      </c>
      <c r="I107" s="31" t="s">
        <v>94</v>
      </c>
      <c r="J107" s="33">
        <v>60</v>
      </c>
      <c r="K107" s="33">
        <v>59</v>
      </c>
      <c r="L107" s="33">
        <v>4.7849522855096318E-5</v>
      </c>
      <c r="M107" s="31" t="s">
        <v>98</v>
      </c>
      <c r="N107" s="33">
        <v>1.6413332771965847E-5</v>
      </c>
      <c r="O107" s="33">
        <v>1.63E-5</v>
      </c>
      <c r="P107" s="33">
        <v>1.7600000000000001E-5</v>
      </c>
      <c r="Q107" s="31" t="s">
        <v>97</v>
      </c>
      <c r="R107" s="33">
        <v>8</v>
      </c>
      <c r="S107" s="33">
        <v>7</v>
      </c>
    </row>
    <row r="108" spans="1:19" x14ac:dyDescent="0.25">
      <c r="A108" s="31" t="s">
        <v>39</v>
      </c>
      <c r="B108" s="31" t="s">
        <v>38</v>
      </c>
      <c r="C108" s="31" t="s">
        <v>19</v>
      </c>
      <c r="D108" s="31" t="s">
        <v>2</v>
      </c>
      <c r="E108" s="31" t="s">
        <v>94</v>
      </c>
      <c r="F108" s="31" t="s">
        <v>95</v>
      </c>
      <c r="G108" s="32">
        <v>39088</v>
      </c>
      <c r="H108" s="32">
        <v>39442</v>
      </c>
      <c r="I108" s="31" t="s">
        <v>94</v>
      </c>
      <c r="J108" s="33">
        <v>61</v>
      </c>
      <c r="K108" s="33">
        <v>60</v>
      </c>
      <c r="L108" s="33">
        <v>4.9622734990369585E-5</v>
      </c>
      <c r="M108" s="31" t="s">
        <v>98</v>
      </c>
      <c r="N108" s="33">
        <v>7.9868850960218745E-6</v>
      </c>
      <c r="O108" s="33">
        <v>7.8999989999999995E-6</v>
      </c>
      <c r="P108" s="33">
        <v>8.1999999999999994E-6</v>
      </c>
      <c r="Q108" s="31" t="s">
        <v>97</v>
      </c>
      <c r="R108" s="33">
        <v>4</v>
      </c>
      <c r="S108" s="33">
        <v>4</v>
      </c>
    </row>
    <row r="109" spans="1:19" x14ac:dyDescent="0.25">
      <c r="A109" s="31" t="s">
        <v>39</v>
      </c>
      <c r="B109" s="31" t="s">
        <v>38</v>
      </c>
      <c r="C109" s="31" t="s">
        <v>19</v>
      </c>
      <c r="D109" s="31" t="s">
        <v>3</v>
      </c>
      <c r="E109" s="31" t="s">
        <v>94</v>
      </c>
      <c r="F109" s="31" t="s">
        <v>95</v>
      </c>
      <c r="G109" s="32">
        <v>39448</v>
      </c>
      <c r="H109" s="32">
        <v>39808</v>
      </c>
      <c r="I109" s="31" t="s">
        <v>94</v>
      </c>
      <c r="J109" s="33">
        <v>62</v>
      </c>
      <c r="K109" s="33">
        <v>61</v>
      </c>
      <c r="L109" s="33">
        <v>3.6827585771505735E-5</v>
      </c>
      <c r="M109" s="31" t="s">
        <v>98</v>
      </c>
      <c r="N109" s="33">
        <v>7.0322581274423662E-6</v>
      </c>
      <c r="O109" s="33">
        <v>6.9999999999999999E-6</v>
      </c>
      <c r="P109" s="33">
        <v>7.8999989999999995E-6</v>
      </c>
      <c r="Q109" s="31" t="s">
        <v>97</v>
      </c>
      <c r="R109" s="33">
        <v>10</v>
      </c>
      <c r="S109" s="33">
        <v>3</v>
      </c>
    </row>
    <row r="110" spans="1:19" x14ac:dyDescent="0.25">
      <c r="A110" s="31" t="s">
        <v>39</v>
      </c>
      <c r="B110" s="31" t="s">
        <v>38</v>
      </c>
      <c r="C110" s="31" t="s">
        <v>19</v>
      </c>
      <c r="D110" s="31" t="s">
        <v>4</v>
      </c>
      <c r="E110" s="31" t="s">
        <v>94</v>
      </c>
      <c r="F110" s="31" t="s">
        <v>95</v>
      </c>
      <c r="G110" s="32">
        <v>39814</v>
      </c>
      <c r="H110" s="32">
        <v>40174</v>
      </c>
      <c r="I110" s="31" t="s">
        <v>94</v>
      </c>
      <c r="J110" s="33">
        <v>64</v>
      </c>
      <c r="K110" s="33">
        <v>61</v>
      </c>
      <c r="L110" s="33">
        <v>3.3921450491017492E-5</v>
      </c>
      <c r="M110" s="31" t="s">
        <v>98</v>
      </c>
      <c r="N110" s="33">
        <v>4.7875000177555194E-6</v>
      </c>
      <c r="O110" s="33">
        <v>4.6E-6</v>
      </c>
      <c r="P110" s="33">
        <v>6.9999999999999999E-6</v>
      </c>
      <c r="Q110" s="31" t="s">
        <v>97</v>
      </c>
      <c r="R110" s="33">
        <v>13</v>
      </c>
      <c r="S110" s="33">
        <v>0</v>
      </c>
    </row>
    <row r="111" spans="1:19" x14ac:dyDescent="0.25">
      <c r="A111" s="31" t="s">
        <v>39</v>
      </c>
      <c r="B111" s="31" t="s">
        <v>38</v>
      </c>
      <c r="C111" s="31" t="s">
        <v>19</v>
      </c>
      <c r="D111" s="31" t="s">
        <v>5</v>
      </c>
      <c r="E111" s="31" t="s">
        <v>94</v>
      </c>
      <c r="F111" s="31" t="s">
        <v>95</v>
      </c>
      <c r="G111" s="32">
        <v>40180</v>
      </c>
      <c r="H111" s="32">
        <v>40540</v>
      </c>
      <c r="I111" s="31" t="s">
        <v>94</v>
      </c>
      <c r="J111" s="33">
        <v>61</v>
      </c>
      <c r="K111" s="33">
        <v>59</v>
      </c>
      <c r="L111" s="33">
        <v>2.9003702974925114E-5</v>
      </c>
      <c r="M111" s="31" t="s">
        <v>98</v>
      </c>
      <c r="N111" s="33">
        <v>2.7524589801837686E-6</v>
      </c>
      <c r="O111" s="33">
        <v>8.9999999999999996E-7</v>
      </c>
      <c r="P111" s="33">
        <v>4.6E-6</v>
      </c>
      <c r="Q111" s="31" t="s">
        <v>97</v>
      </c>
      <c r="R111" s="33">
        <v>9</v>
      </c>
      <c r="S111" s="33">
        <v>0</v>
      </c>
    </row>
    <row r="112" spans="1:19" x14ac:dyDescent="0.25">
      <c r="A112" s="31" t="s">
        <v>39</v>
      </c>
      <c r="B112" s="31" t="s">
        <v>38</v>
      </c>
      <c r="C112" s="31" t="s">
        <v>19</v>
      </c>
      <c r="D112" s="31" t="s">
        <v>32</v>
      </c>
      <c r="E112" s="31" t="s">
        <v>94</v>
      </c>
      <c r="F112" s="31" t="s">
        <v>95</v>
      </c>
      <c r="G112" s="32">
        <v>40546</v>
      </c>
      <c r="H112" s="32">
        <v>40906</v>
      </c>
      <c r="I112" s="31" t="s">
        <v>94</v>
      </c>
      <c r="J112" s="33">
        <v>61</v>
      </c>
      <c r="K112" s="33">
        <v>61</v>
      </c>
      <c r="L112" s="33">
        <v>3.477522125008438E-5</v>
      </c>
      <c r="M112" s="31" t="s">
        <v>98</v>
      </c>
      <c r="N112" s="33">
        <v>4.1016391836909284E-6</v>
      </c>
      <c r="O112" s="33">
        <v>4.0999999999999997E-6</v>
      </c>
      <c r="P112" s="33">
        <v>4.1999999999999996E-6</v>
      </c>
      <c r="Q112" s="31" t="s">
        <v>97</v>
      </c>
      <c r="R112" s="33">
        <v>2</v>
      </c>
      <c r="S112" s="33">
        <v>0</v>
      </c>
    </row>
    <row r="113" spans="1:19" x14ac:dyDescent="0.25">
      <c r="A113" s="31" t="s">
        <v>39</v>
      </c>
      <c r="B113" s="31" t="s">
        <v>38</v>
      </c>
      <c r="C113" s="31" t="s">
        <v>19</v>
      </c>
      <c r="D113" s="31" t="s">
        <v>33</v>
      </c>
      <c r="E113" s="31" t="s">
        <v>94</v>
      </c>
      <c r="F113" s="31" t="s">
        <v>95</v>
      </c>
      <c r="G113" s="32">
        <v>40912</v>
      </c>
      <c r="H113" s="32">
        <v>41272</v>
      </c>
      <c r="I113" s="31" t="s">
        <v>94</v>
      </c>
      <c r="J113" s="33">
        <v>64</v>
      </c>
      <c r="K113" s="33">
        <v>60</v>
      </c>
      <c r="L113" s="33">
        <v>3.3590513188149394E-5</v>
      </c>
      <c r="M113" s="31" t="s">
        <v>98</v>
      </c>
      <c r="N113" s="33">
        <v>3.5843749053299234E-6</v>
      </c>
      <c r="O113" s="33">
        <v>3.4000000000000001E-6</v>
      </c>
      <c r="P113" s="33">
        <v>3.5999999999999998E-6</v>
      </c>
      <c r="Q113" s="31" t="s">
        <v>97</v>
      </c>
      <c r="R113" s="33">
        <v>7</v>
      </c>
      <c r="S113" s="33">
        <v>0</v>
      </c>
    </row>
  </sheetData>
  <autoFilter ref="A1:S1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cols>
    <col min="1" max="1" width="29" bestFit="1" customWidth="1"/>
    <col min="2" max="2" width="157.7109375" customWidth="1"/>
  </cols>
  <sheetData>
    <row r="1" spans="1:2" x14ac:dyDescent="0.25">
      <c r="A1" s="21" t="s">
        <v>101</v>
      </c>
      <c r="B1" s="22" t="s">
        <v>102</v>
      </c>
    </row>
    <row r="2" spans="1:2" x14ac:dyDescent="0.25">
      <c r="A2" s="23" t="s">
        <v>36</v>
      </c>
      <c r="B2" s="24" t="s">
        <v>103</v>
      </c>
    </row>
    <row r="3" spans="1:2" x14ac:dyDescent="0.25">
      <c r="A3" s="23" t="s">
        <v>35</v>
      </c>
      <c r="B3" s="24" t="s">
        <v>104</v>
      </c>
    </row>
    <row r="4" spans="1:2" x14ac:dyDescent="0.25">
      <c r="A4" s="23" t="s">
        <v>37</v>
      </c>
      <c r="B4" s="24" t="s">
        <v>105</v>
      </c>
    </row>
    <row r="5" spans="1:2" x14ac:dyDescent="0.25">
      <c r="A5" s="23" t="s">
        <v>78</v>
      </c>
      <c r="B5" s="24" t="s">
        <v>106</v>
      </c>
    </row>
    <row r="6" spans="1:2" x14ac:dyDescent="0.25">
      <c r="A6" s="23" t="s">
        <v>79</v>
      </c>
      <c r="B6" s="24" t="s">
        <v>107</v>
      </c>
    </row>
    <row r="7" spans="1:2" x14ac:dyDescent="0.25">
      <c r="A7" s="23" t="s">
        <v>80</v>
      </c>
      <c r="B7" s="24" t="s">
        <v>108</v>
      </c>
    </row>
    <row r="8" spans="1:2" x14ac:dyDescent="0.25">
      <c r="A8" s="23" t="s">
        <v>81</v>
      </c>
      <c r="B8" s="24" t="s">
        <v>109</v>
      </c>
    </row>
    <row r="9" spans="1:2" x14ac:dyDescent="0.25">
      <c r="A9" s="23" t="s">
        <v>82</v>
      </c>
      <c r="B9" s="24" t="s">
        <v>110</v>
      </c>
    </row>
    <row r="10" spans="1:2" x14ac:dyDescent="0.25">
      <c r="A10" s="23" t="s">
        <v>83</v>
      </c>
      <c r="B10" s="24" t="s">
        <v>113</v>
      </c>
    </row>
    <row r="11" spans="1:2" x14ac:dyDescent="0.25">
      <c r="A11" s="23" t="s">
        <v>84</v>
      </c>
      <c r="B11" s="24" t="s">
        <v>115</v>
      </c>
    </row>
    <row r="12" spans="1:2" x14ac:dyDescent="0.25">
      <c r="A12" s="23" t="s">
        <v>85</v>
      </c>
      <c r="B12" s="24" t="s">
        <v>116</v>
      </c>
    </row>
    <row r="13" spans="1:2" ht="16.5" x14ac:dyDescent="0.25">
      <c r="A13" s="23" t="s">
        <v>86</v>
      </c>
      <c r="B13" s="24" t="s">
        <v>117</v>
      </c>
    </row>
    <row r="14" spans="1:2" x14ac:dyDescent="0.25">
      <c r="A14" s="23" t="s">
        <v>87</v>
      </c>
      <c r="B14" s="24" t="s">
        <v>118</v>
      </c>
    </row>
    <row r="15" spans="1:2" ht="16.5" x14ac:dyDescent="0.25">
      <c r="A15" s="23" t="s">
        <v>88</v>
      </c>
      <c r="B15" s="24" t="s">
        <v>119</v>
      </c>
    </row>
    <row r="16" spans="1:2" ht="16.5" x14ac:dyDescent="0.25">
      <c r="A16" s="23" t="s">
        <v>89</v>
      </c>
      <c r="B16" s="24" t="s">
        <v>120</v>
      </c>
    </row>
    <row r="17" spans="1:2" ht="16.5" x14ac:dyDescent="0.25">
      <c r="A17" s="23" t="s">
        <v>90</v>
      </c>
      <c r="B17" s="24" t="s">
        <v>121</v>
      </c>
    </row>
    <row r="18" spans="1:2" x14ac:dyDescent="0.25">
      <c r="A18" s="23" t="s">
        <v>91</v>
      </c>
      <c r="B18" s="24" t="s">
        <v>114</v>
      </c>
    </row>
    <row r="19" spans="1:2" x14ac:dyDescent="0.25">
      <c r="A19" s="23" t="s">
        <v>92</v>
      </c>
      <c r="B19" s="24" t="s">
        <v>111</v>
      </c>
    </row>
    <row r="20" spans="1:2" ht="15.75" thickBot="1" x14ac:dyDescent="0.3">
      <c r="A20" s="25" t="s">
        <v>93</v>
      </c>
      <c r="B20" s="2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Cr VI LC</vt:lpstr>
      <vt:lpstr>Supplemental Data</vt:lpstr>
      <vt:lpstr>Supplemental Data Dictionary</vt:lpstr>
      <vt:lpstr>k03_Final_trends___final_ann_avg_Crosstab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ROE-HexChromium-Data-(2-14-2015).xls</dc:title>
  <dc:subject>Hexavalent chromium data for ROE indicator</dc:subject>
  <dc:creator>ERG</dc:creator>
  <cp:keywords>hexavalent chromium, air toxics, ambient air concentration, trend</cp:keywords>
  <dc:description>Spreadsheet documents all data processing steps, underlying data, and monitoring site details for the trend for ambient concentrations of hexavalent chromium. </dc:description>
  <cp:lastModifiedBy>LBertelsen</cp:lastModifiedBy>
  <dcterms:created xsi:type="dcterms:W3CDTF">2012-06-28T18:23:14Z</dcterms:created>
  <dcterms:modified xsi:type="dcterms:W3CDTF">2015-03-13T18:41:35Z</dcterms:modified>
  <cp:category>ROE: Air Toxics Concentrations</cp:category>
  <cp:contentStatus>Final</cp:contentStatus>
</cp:coreProperties>
</file>